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lhospital-my.sharepoint.com/personal/vvalencia_calhospital_org/Documents/Utilization File Hospitals by District/"/>
    </mc:Choice>
  </mc:AlternateContent>
  <xr:revisionPtr revIDLastSave="139" documentId="8_{9353F002-3E12-46C4-8661-39A0FE917163}" xr6:coauthVersionLast="47" xr6:coauthVersionMax="47" xr10:uidLastSave="{29DE462B-6C58-486E-BD1D-12F80B49A710}"/>
  <bookViews>
    <workbookView xWindow="-108" yWindow="-108" windowWidth="30936" windowHeight="16776" tabRatio="717" xr2:uid="{670F48CC-9A78-42F6-80BD-723C08BEA246}"/>
  </bookViews>
  <sheets>
    <sheet name="README" sheetId="7" r:id="rId1"/>
    <sheet name="District Lookup" sheetId="5" r:id="rId2"/>
    <sheet name="Hospital Data Table" sheetId="4" r:id="rId3"/>
    <sheet name="_Helper_FilterResults" sheetId="9" state="hidden" r:id="rId4"/>
    <sheet name="Lists" sheetId="6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9" l="1" a="1"/>
  <c r="A1" i="9" s="1"/>
  <c r="D2" i="6" a="1"/>
  <c r="D2" i="6" s="1"/>
  <c r="C2" i="6" a="1"/>
  <c r="C2" i="6" s="1"/>
  <c r="B2" i="6" a="1"/>
  <c r="B2" i="6" s="1"/>
  <c r="A2" i="6" a="1"/>
  <c r="A2" i="6" s="1"/>
  <c r="Q326" i="5" l="1" a="1"/>
  <c r="Q326" i="5" s="1"/>
  <c r="Q134" i="5" a="1"/>
  <c r="Q134" i="5" s="1"/>
  <c r="Q508" i="5" a="1"/>
  <c r="Q508" i="5" s="1"/>
  <c r="Q497" i="5" a="1"/>
  <c r="Q497" i="5" s="1"/>
  <c r="Q476" i="5" a="1"/>
  <c r="Q476" i="5" s="1"/>
  <c r="Q465" i="5" a="1"/>
  <c r="Q465" i="5" s="1"/>
  <c r="Q444" i="5" a="1"/>
  <c r="Q444" i="5" s="1"/>
  <c r="Q433" i="5" a="1"/>
  <c r="Q433" i="5" s="1"/>
  <c r="Q412" i="5" a="1"/>
  <c r="Q412" i="5" s="1"/>
  <c r="Q401" i="5" a="1"/>
  <c r="Q401" i="5" s="1"/>
  <c r="Q380" i="5" a="1"/>
  <c r="Q380" i="5" s="1"/>
  <c r="Q369" i="5" a="1"/>
  <c r="Q369" i="5" s="1"/>
  <c r="Q348" i="5" a="1"/>
  <c r="Q348" i="5" s="1"/>
  <c r="Q337" i="5" a="1"/>
  <c r="Q337" i="5" s="1"/>
  <c r="Q316" i="5" a="1"/>
  <c r="Q316" i="5" s="1"/>
  <c r="Q305" i="5" a="1"/>
  <c r="Q305" i="5" s="1"/>
  <c r="Q284" i="5" a="1"/>
  <c r="Q284" i="5" s="1"/>
  <c r="Q273" i="5" a="1"/>
  <c r="Q273" i="5" s="1"/>
  <c r="Q252" i="5" a="1"/>
  <c r="Q252" i="5" s="1"/>
  <c r="Q241" i="5" a="1"/>
  <c r="Q241" i="5" s="1"/>
  <c r="Q220" i="5" a="1"/>
  <c r="Q220" i="5" s="1"/>
  <c r="Q209" i="5" a="1"/>
  <c r="Q209" i="5" s="1"/>
  <c r="Q188" i="5" a="1"/>
  <c r="Q188" i="5" s="1"/>
  <c r="Q177" i="5" a="1"/>
  <c r="Q177" i="5" s="1"/>
  <c r="Q156" i="5" a="1"/>
  <c r="Q156" i="5" s="1"/>
  <c r="Q145" i="5" a="1"/>
  <c r="Q145" i="5" s="1"/>
  <c r="Q124" i="5" a="1"/>
  <c r="Q124" i="5" s="1"/>
  <c r="Q113" i="5" a="1"/>
  <c r="Q113" i="5" s="1"/>
  <c r="Q92" i="5" a="1"/>
  <c r="Q92" i="5" s="1"/>
  <c r="Q81" i="5" a="1"/>
  <c r="Q81" i="5" s="1"/>
  <c r="Q60" i="5" a="1"/>
  <c r="Q60" i="5" s="1"/>
  <c r="Q49" i="5" a="1"/>
  <c r="Q49" i="5" s="1"/>
  <c r="Q28" i="5" a="1"/>
  <c r="Q28" i="5" s="1"/>
  <c r="Q18" i="5" a="1"/>
  <c r="Q18" i="5" s="1"/>
  <c r="Q432" i="5" a="1"/>
  <c r="Q432" i="5" s="1"/>
  <c r="Q251" i="5" a="1"/>
  <c r="Q251" i="5" s="1"/>
  <c r="Q219" i="5" a="1"/>
  <c r="Q219" i="5" s="1"/>
  <c r="Q187" i="5" a="1"/>
  <c r="Q187" i="5" s="1"/>
  <c r="Q155" i="5" a="1"/>
  <c r="Q155" i="5" s="1"/>
  <c r="Q123" i="5" a="1"/>
  <c r="Q123" i="5" s="1"/>
  <c r="Q91" i="5" a="1"/>
  <c r="Q91" i="5" s="1"/>
  <c r="Q59" i="5" a="1"/>
  <c r="Q59" i="5" s="1"/>
  <c r="Q27" i="5" a="1"/>
  <c r="Q27" i="5" s="1"/>
  <c r="Q16" i="5" a="1"/>
  <c r="Q16" i="5" s="1"/>
  <c r="Q496" i="5" a="1"/>
  <c r="Q496" i="5" s="1"/>
  <c r="Q262" i="5" a="1"/>
  <c r="Q262" i="5" s="1"/>
  <c r="Q17" i="5" a="1"/>
  <c r="Q17" i="5" s="1"/>
  <c r="Q453" i="5" a="1"/>
  <c r="Q453" i="5" s="1"/>
  <c r="Q122" i="5" a="1"/>
  <c r="Q122" i="5" s="1"/>
  <c r="Q388" i="5" a="1"/>
  <c r="Q388" i="5" s="1"/>
  <c r="Q292" i="5" a="1"/>
  <c r="Q292" i="5" s="1"/>
  <c r="Q281" i="5" a="1"/>
  <c r="Q281" i="5" s="1"/>
  <c r="Q260" i="5" a="1"/>
  <c r="Q260" i="5" s="1"/>
  <c r="Q249" i="5" a="1"/>
  <c r="Q249" i="5" s="1"/>
  <c r="Q228" i="5" a="1"/>
  <c r="Q228" i="5" s="1"/>
  <c r="Q217" i="5" a="1"/>
  <c r="Q217" i="5" s="1"/>
  <c r="Q196" i="5" a="1"/>
  <c r="Q196" i="5" s="1"/>
  <c r="Q185" i="5" a="1"/>
  <c r="Q185" i="5" s="1"/>
  <c r="Q164" i="5" a="1"/>
  <c r="Q164" i="5" s="1"/>
  <c r="Q153" i="5" a="1"/>
  <c r="Q153" i="5" s="1"/>
  <c r="Q132" i="5" a="1"/>
  <c r="Q132" i="5" s="1"/>
  <c r="Q121" i="5" a="1"/>
  <c r="Q121" i="5" s="1"/>
  <c r="Q100" i="5" a="1"/>
  <c r="Q100" i="5" s="1"/>
  <c r="Q89" i="5" a="1"/>
  <c r="Q89" i="5" s="1"/>
  <c r="Q68" i="5" a="1"/>
  <c r="Q68" i="5" s="1"/>
  <c r="Q57" i="5" a="1"/>
  <c r="Q57" i="5" s="1"/>
  <c r="Q36" i="5" a="1"/>
  <c r="Q36" i="5" s="1"/>
  <c r="Q25" i="5" a="1"/>
  <c r="Q25" i="5" s="1"/>
  <c r="Q15" i="5" a="1"/>
  <c r="Q15" i="5" s="1"/>
  <c r="Q422" i="5" a="1"/>
  <c r="Q422" i="5" s="1"/>
  <c r="Q272" i="5" a="1"/>
  <c r="Q272" i="5" s="1"/>
  <c r="Q112" i="5" a="1"/>
  <c r="Q112" i="5" s="1"/>
  <c r="Q443" i="5" a="1"/>
  <c r="Q443" i="5" s="1"/>
  <c r="Q495" i="5" a="1"/>
  <c r="Q495" i="5" s="1"/>
  <c r="Q248" i="5" a="1"/>
  <c r="Q248" i="5" s="1"/>
  <c r="Q216" i="5" a="1"/>
  <c r="Q216" i="5" s="1"/>
  <c r="Q206" i="5" a="1"/>
  <c r="Q206" i="5" s="1"/>
  <c r="Q184" i="5" a="1"/>
  <c r="Q184" i="5" s="1"/>
  <c r="Q174" i="5" a="1"/>
  <c r="Q174" i="5" s="1"/>
  <c r="Q152" i="5" a="1"/>
  <c r="Q152" i="5" s="1"/>
  <c r="Q142" i="5" a="1"/>
  <c r="Q142" i="5" s="1"/>
  <c r="Q120" i="5" a="1"/>
  <c r="Q120" i="5" s="1"/>
  <c r="Q110" i="5" a="1"/>
  <c r="Q110" i="5" s="1"/>
  <c r="Q88" i="5" a="1"/>
  <c r="Q88" i="5" s="1"/>
  <c r="Q78" i="5" a="1"/>
  <c r="Q78" i="5" s="1"/>
  <c r="Q56" i="5" a="1"/>
  <c r="Q56" i="5" s="1"/>
  <c r="Q46" i="5" a="1"/>
  <c r="Q46" i="5" s="1"/>
  <c r="Q24" i="5" a="1"/>
  <c r="Q24" i="5" s="1"/>
  <c r="Q240" i="5" a="1"/>
  <c r="Q240" i="5" s="1"/>
  <c r="Q102" i="5" a="1"/>
  <c r="Q102" i="5" s="1"/>
  <c r="Q507" i="5" a="1"/>
  <c r="Q507" i="5" s="1"/>
  <c r="Q389" i="5" a="1"/>
  <c r="Q389" i="5" s="1"/>
  <c r="Q293" i="5" a="1"/>
  <c r="Q293" i="5" s="1"/>
  <c r="Q186" i="5" a="1"/>
  <c r="Q186" i="5" s="1"/>
  <c r="Q37" i="5" a="1"/>
  <c r="Q37" i="5" s="1"/>
  <c r="Q441" i="5" a="1"/>
  <c r="Q441" i="5" s="1"/>
  <c r="Q398" i="5" a="1"/>
  <c r="Q398" i="5" s="1"/>
  <c r="Q302" i="5" a="1"/>
  <c r="Q302" i="5" s="1"/>
  <c r="Q238" i="5" a="1"/>
  <c r="Q238" i="5" s="1"/>
  <c r="Q515" i="5" a="1"/>
  <c r="Q515" i="5" s="1"/>
  <c r="Q483" i="5" a="1"/>
  <c r="Q483" i="5" s="1"/>
  <c r="Q451" i="5" a="1"/>
  <c r="Q451" i="5" s="1"/>
  <c r="Q419" i="5" a="1"/>
  <c r="Q419" i="5" s="1"/>
  <c r="Q387" i="5" a="1"/>
  <c r="Q387" i="5" s="1"/>
  <c r="Q355" i="5" a="1"/>
  <c r="Q355" i="5" s="1"/>
  <c r="Q323" i="5" a="1"/>
  <c r="Q323" i="5" s="1"/>
  <c r="Q291" i="5" a="1"/>
  <c r="Q291" i="5" s="1"/>
  <c r="Q259" i="5" a="1"/>
  <c r="Q259" i="5" s="1"/>
  <c r="Q227" i="5" a="1"/>
  <c r="Q227" i="5" s="1"/>
  <c r="Q195" i="5" a="1"/>
  <c r="Q195" i="5" s="1"/>
  <c r="Q163" i="5" a="1"/>
  <c r="Q163" i="5" s="1"/>
  <c r="Q131" i="5" a="1"/>
  <c r="Q131" i="5" s="1"/>
  <c r="Q99" i="5" a="1"/>
  <c r="Q99" i="5" s="1"/>
  <c r="Q67" i="5" a="1"/>
  <c r="Q67" i="5" s="1"/>
  <c r="Q35" i="5" a="1"/>
  <c r="Q35" i="5" s="1"/>
  <c r="Q14" i="5" a="1"/>
  <c r="Q14" i="5" s="1"/>
  <c r="Q454" i="5" a="1"/>
  <c r="Q454" i="5" s="1"/>
  <c r="Q294" i="5" a="1"/>
  <c r="Q294" i="5" s="1"/>
  <c r="Q166" i="5" a="1"/>
  <c r="Q166" i="5" s="1"/>
  <c r="Q442" i="5" a="1"/>
  <c r="Q442" i="5" s="1"/>
  <c r="Q346" i="5" a="1"/>
  <c r="Q346" i="5" s="1"/>
  <c r="Q261" i="5" a="1"/>
  <c r="Q261" i="5" s="1"/>
  <c r="Q175" i="5" a="1"/>
  <c r="Q175" i="5" s="1"/>
  <c r="Q101" i="5" a="1"/>
  <c r="Q101" i="5" s="1"/>
  <c r="Q313" i="5" a="1"/>
  <c r="Q313" i="5" s="1"/>
  <c r="Q514" i="5" a="1"/>
  <c r="Q514" i="5" s="1"/>
  <c r="Q375" i="5" a="1"/>
  <c r="Q375" i="5" s="1"/>
  <c r="Q290" i="5" a="1"/>
  <c r="Q290" i="5" s="1"/>
  <c r="Q279" i="5" a="1"/>
  <c r="Q279" i="5" s="1"/>
  <c r="Q269" i="5" a="1"/>
  <c r="Q269" i="5" s="1"/>
  <c r="Q258" i="5" a="1"/>
  <c r="Q258" i="5" s="1"/>
  <c r="Q247" i="5" a="1"/>
  <c r="Q247" i="5" s="1"/>
  <c r="Q237" i="5" a="1"/>
  <c r="Q237" i="5" s="1"/>
  <c r="Q226" i="5" a="1"/>
  <c r="Q226" i="5" s="1"/>
  <c r="Q215" i="5" a="1"/>
  <c r="Q215" i="5" s="1"/>
  <c r="Q205" i="5" a="1"/>
  <c r="Q205" i="5" s="1"/>
  <c r="Q194" i="5" a="1"/>
  <c r="Q194" i="5" s="1"/>
  <c r="Q183" i="5" a="1"/>
  <c r="Q183" i="5" s="1"/>
  <c r="Q173" i="5" a="1"/>
  <c r="Q173" i="5" s="1"/>
  <c r="Q162" i="5" a="1"/>
  <c r="Q162" i="5" s="1"/>
  <c r="Q151" i="5" a="1"/>
  <c r="Q151" i="5" s="1"/>
  <c r="Q141" i="5" a="1"/>
  <c r="Q141" i="5" s="1"/>
  <c r="Q130" i="5" a="1"/>
  <c r="Q130" i="5" s="1"/>
  <c r="Q119" i="5" a="1"/>
  <c r="Q119" i="5" s="1"/>
  <c r="Q109" i="5" a="1"/>
  <c r="Q109" i="5" s="1"/>
  <c r="Q98" i="5" a="1"/>
  <c r="Q98" i="5" s="1"/>
  <c r="Q87" i="5" a="1"/>
  <c r="Q87" i="5" s="1"/>
  <c r="Q77" i="5" a="1"/>
  <c r="Q77" i="5" s="1"/>
  <c r="Q66" i="5" a="1"/>
  <c r="Q66" i="5" s="1"/>
  <c r="Q55" i="5" a="1"/>
  <c r="Q55" i="5" s="1"/>
  <c r="Q45" i="5" a="1"/>
  <c r="Q45" i="5" s="1"/>
  <c r="Q34" i="5" a="1"/>
  <c r="Q34" i="5" s="1"/>
  <c r="Q23" i="5" a="1"/>
  <c r="Q23" i="5" s="1"/>
  <c r="Q486" i="5" a="1"/>
  <c r="Q486" i="5" s="1"/>
  <c r="Q198" i="5" a="1"/>
  <c r="Q198" i="5" s="1"/>
  <c r="Q315" i="5" a="1"/>
  <c r="Q315" i="5" s="1"/>
  <c r="Q474" i="5" a="1"/>
  <c r="Q474" i="5" s="1"/>
  <c r="Q367" i="5" a="1"/>
  <c r="Q367" i="5" s="1"/>
  <c r="Q282" i="5" a="1"/>
  <c r="Q282" i="5" s="1"/>
  <c r="Q154" i="5" a="1"/>
  <c r="Q154" i="5" s="1"/>
  <c r="Q409" i="5" a="1"/>
  <c r="Q409" i="5" s="1"/>
  <c r="Q440" i="5" a="1"/>
  <c r="Q440" i="5" s="1"/>
  <c r="Q270" i="5" a="1"/>
  <c r="Q270" i="5" s="1"/>
  <c r="Q493" i="5" a="1"/>
  <c r="Q493" i="5" s="1"/>
  <c r="Q407" i="5" a="1"/>
  <c r="Q407" i="5" s="1"/>
  <c r="Q354" i="5" a="1"/>
  <c r="Q354" i="5" s="1"/>
  <c r="Q481" i="5" a="1"/>
  <c r="Q481" i="5" s="1"/>
  <c r="Q460" i="5" a="1"/>
  <c r="Q460" i="5" s="1"/>
  <c r="Q449" i="5" a="1"/>
  <c r="Q449" i="5" s="1"/>
  <c r="Q428" i="5" a="1"/>
  <c r="Q428" i="5" s="1"/>
  <c r="Q417" i="5" a="1"/>
  <c r="Q417" i="5" s="1"/>
  <c r="Q396" i="5" a="1"/>
  <c r="Q396" i="5" s="1"/>
  <c r="Q385" i="5" a="1"/>
  <c r="Q385" i="5" s="1"/>
  <c r="Q364" i="5" a="1"/>
  <c r="Q364" i="5" s="1"/>
  <c r="Q353" i="5" a="1"/>
  <c r="Q353" i="5" s="1"/>
  <c r="Q332" i="5" a="1"/>
  <c r="Q332" i="5" s="1"/>
  <c r="Q321" i="5" a="1"/>
  <c r="Q321" i="5" s="1"/>
  <c r="Q300" i="5" a="1"/>
  <c r="Q300" i="5" s="1"/>
  <c r="Q289" i="5" a="1"/>
  <c r="Q289" i="5" s="1"/>
  <c r="Q268" i="5" a="1"/>
  <c r="Q268" i="5" s="1"/>
  <c r="Q257" i="5" a="1"/>
  <c r="Q257" i="5" s="1"/>
  <c r="Q236" i="5" a="1"/>
  <c r="Q236" i="5" s="1"/>
  <c r="Q225" i="5" a="1"/>
  <c r="Q225" i="5" s="1"/>
  <c r="Q204" i="5" a="1"/>
  <c r="Q204" i="5" s="1"/>
  <c r="Q193" i="5" a="1"/>
  <c r="Q193" i="5" s="1"/>
  <c r="Q172" i="5" a="1"/>
  <c r="Q172" i="5" s="1"/>
  <c r="Q161" i="5" a="1"/>
  <c r="Q161" i="5" s="1"/>
  <c r="Q140" i="5" a="1"/>
  <c r="Q140" i="5" s="1"/>
  <c r="Q129" i="5" a="1"/>
  <c r="Q129" i="5" s="1"/>
  <c r="Q108" i="5" a="1"/>
  <c r="Q108" i="5" s="1"/>
  <c r="Q97" i="5" a="1"/>
  <c r="Q97" i="5" s="1"/>
  <c r="Q76" i="5" a="1"/>
  <c r="Q76" i="5" s="1"/>
  <c r="Q65" i="5" a="1"/>
  <c r="Q65" i="5" s="1"/>
  <c r="Q44" i="5" a="1"/>
  <c r="Q44" i="5" s="1"/>
  <c r="Q33" i="5" a="1"/>
  <c r="Q33" i="5" s="1"/>
  <c r="Q13" i="5" a="1"/>
  <c r="Q13" i="5" s="1"/>
  <c r="Q400" i="5" a="1"/>
  <c r="Q400" i="5" s="1"/>
  <c r="Q70" i="5" a="1"/>
  <c r="Q70" i="5" s="1"/>
  <c r="Q379" i="5" a="1"/>
  <c r="Q379" i="5" s="1"/>
  <c r="D8" i="5" a="1"/>
  <c r="D8" i="5" s="1"/>
  <c r="Q399" i="5" a="1"/>
  <c r="Q399" i="5" s="1"/>
  <c r="Q314" i="5" a="1"/>
  <c r="Q314" i="5" s="1"/>
  <c r="Q239" i="5" a="1"/>
  <c r="Q239" i="5" s="1"/>
  <c r="Q165" i="5" a="1"/>
  <c r="Q165" i="5" s="1"/>
  <c r="Q111" i="5" a="1"/>
  <c r="Q111" i="5" s="1"/>
  <c r="Q484" i="5" a="1"/>
  <c r="Q484" i="5" s="1"/>
  <c r="Q345" i="5" a="1"/>
  <c r="Q345" i="5" s="1"/>
  <c r="Q430" i="5" a="1"/>
  <c r="Q430" i="5" s="1"/>
  <c r="Q344" i="5" a="1"/>
  <c r="Q344" i="5" s="1"/>
  <c r="Q450" i="5" a="1"/>
  <c r="Q450" i="5" s="1"/>
  <c r="Q301" i="5" a="1"/>
  <c r="Q301" i="5" s="1"/>
  <c r="Q513" i="5" a="1"/>
  <c r="Q513" i="5" s="1"/>
  <c r="Q512" i="5" a="1"/>
  <c r="Q512" i="5" s="1"/>
  <c r="Q502" i="5" a="1"/>
  <c r="Q502" i="5" s="1"/>
  <c r="Q480" i="5" a="1"/>
  <c r="Q480" i="5" s="1"/>
  <c r="Q470" i="5" a="1"/>
  <c r="Q470" i="5" s="1"/>
  <c r="Q448" i="5" a="1"/>
  <c r="Q448" i="5" s="1"/>
  <c r="Q438" i="5" a="1"/>
  <c r="Q438" i="5" s="1"/>
  <c r="Q416" i="5" a="1"/>
  <c r="Q416" i="5" s="1"/>
  <c r="Q406" i="5" a="1"/>
  <c r="Q406" i="5" s="1"/>
  <c r="Q384" i="5" a="1"/>
  <c r="Q384" i="5" s="1"/>
  <c r="Q374" i="5" a="1"/>
  <c r="Q374" i="5" s="1"/>
  <c r="Q352" i="5" a="1"/>
  <c r="Q352" i="5" s="1"/>
  <c r="Q342" i="5" a="1"/>
  <c r="Q342" i="5" s="1"/>
  <c r="Q320" i="5" a="1"/>
  <c r="Q320" i="5" s="1"/>
  <c r="Q310" i="5" a="1"/>
  <c r="Q310" i="5" s="1"/>
  <c r="Q288" i="5" a="1"/>
  <c r="Q288" i="5" s="1"/>
  <c r="Q278" i="5" a="1"/>
  <c r="Q278" i="5" s="1"/>
  <c r="Q256" i="5" a="1"/>
  <c r="Q256" i="5" s="1"/>
  <c r="Q246" i="5" a="1"/>
  <c r="Q246" i="5" s="1"/>
  <c r="Q224" i="5" a="1"/>
  <c r="Q224" i="5" s="1"/>
  <c r="Q214" i="5" a="1"/>
  <c r="Q214" i="5" s="1"/>
  <c r="Q192" i="5" a="1"/>
  <c r="Q192" i="5" s="1"/>
  <c r="Q182" i="5" a="1"/>
  <c r="Q182" i="5" s="1"/>
  <c r="Q160" i="5" a="1"/>
  <c r="Q160" i="5" s="1"/>
  <c r="Q150" i="5" a="1"/>
  <c r="Q150" i="5" s="1"/>
  <c r="Q128" i="5" a="1"/>
  <c r="Q128" i="5" s="1"/>
  <c r="Q118" i="5" a="1"/>
  <c r="Q118" i="5" s="1"/>
  <c r="Q96" i="5" a="1"/>
  <c r="Q96" i="5" s="1"/>
  <c r="Q86" i="5" a="1"/>
  <c r="Q86" i="5" s="1"/>
  <c r="Q64" i="5" a="1"/>
  <c r="Q64" i="5" s="1"/>
  <c r="Q54" i="5" a="1"/>
  <c r="Q54" i="5" s="1"/>
  <c r="Q32" i="5" a="1"/>
  <c r="Q32" i="5" s="1"/>
  <c r="Q22" i="5" a="1"/>
  <c r="Q22" i="5" s="1"/>
  <c r="Q12" i="5" a="1"/>
  <c r="Q12" i="5" s="1"/>
  <c r="Q304" i="5" a="1"/>
  <c r="Q304" i="5" s="1"/>
  <c r="Q38" i="5" a="1"/>
  <c r="Q38" i="5" s="1"/>
  <c r="Q485" i="5" a="1"/>
  <c r="Q485" i="5" s="1"/>
  <c r="Q357" i="5" a="1"/>
  <c r="Q357" i="5" s="1"/>
  <c r="Q218" i="5" a="1"/>
  <c r="Q218" i="5" s="1"/>
  <c r="Q47" i="5" a="1"/>
  <c r="Q47" i="5" s="1"/>
  <c r="Q324" i="5" a="1"/>
  <c r="Q324" i="5" s="1"/>
  <c r="Q408" i="5" a="1"/>
  <c r="Q408" i="5" s="1"/>
  <c r="Q439" i="5" a="1"/>
  <c r="Q439" i="5" s="1"/>
  <c r="Q311" i="5" a="1"/>
  <c r="Q311" i="5" s="1"/>
  <c r="Q492" i="5" a="1"/>
  <c r="Q492" i="5" s="1"/>
  <c r="Q491" i="5" a="1"/>
  <c r="Q491" i="5" s="1"/>
  <c r="Q459" i="5" a="1"/>
  <c r="Q459" i="5" s="1"/>
  <c r="Q427" i="5" a="1"/>
  <c r="Q427" i="5" s="1"/>
  <c r="Q395" i="5" a="1"/>
  <c r="Q395" i="5" s="1"/>
  <c r="Q363" i="5" a="1"/>
  <c r="Q363" i="5" s="1"/>
  <c r="Q331" i="5" a="1"/>
  <c r="Q331" i="5" s="1"/>
  <c r="Q299" i="5" a="1"/>
  <c r="Q299" i="5" s="1"/>
  <c r="Q267" i="5" a="1"/>
  <c r="Q267" i="5" s="1"/>
  <c r="Q235" i="5" a="1"/>
  <c r="Q235" i="5" s="1"/>
  <c r="Q203" i="5" a="1"/>
  <c r="Q203" i="5" s="1"/>
  <c r="Q171" i="5" a="1"/>
  <c r="Q171" i="5" s="1"/>
  <c r="Q139" i="5" a="1"/>
  <c r="Q139" i="5" s="1"/>
  <c r="Q107" i="5" a="1"/>
  <c r="Q107" i="5" s="1"/>
  <c r="Q75" i="5" a="1"/>
  <c r="Q75" i="5" s="1"/>
  <c r="Q43" i="5" a="1"/>
  <c r="Q43" i="5" s="1"/>
  <c r="Q368" i="5" a="1"/>
  <c r="Q368" i="5" s="1"/>
  <c r="Q230" i="5" a="1"/>
  <c r="Q230" i="5" s="1"/>
  <c r="Q144" i="5" a="1"/>
  <c r="Q144" i="5" s="1"/>
  <c r="Q463" i="5" a="1"/>
  <c r="Q463" i="5" s="1"/>
  <c r="Q335" i="5" a="1"/>
  <c r="Q335" i="5" s="1"/>
  <c r="Q197" i="5" a="1"/>
  <c r="Q197" i="5" s="1"/>
  <c r="Q69" i="5" a="1"/>
  <c r="Q69" i="5" s="1"/>
  <c r="Q356" i="5" a="1"/>
  <c r="Q356" i="5" s="1"/>
  <c r="Q280" i="5" a="1"/>
  <c r="Q280" i="5" s="1"/>
  <c r="Q471" i="5" a="1"/>
  <c r="Q471" i="5" s="1"/>
  <c r="Q397" i="5" a="1"/>
  <c r="Q397" i="5" s="1"/>
  <c r="Q365" i="5" a="1"/>
  <c r="Q365" i="5" s="1"/>
  <c r="Q511" i="5" a="1"/>
  <c r="Q511" i="5" s="1"/>
  <c r="Q479" i="5" a="1"/>
  <c r="Q479" i="5" s="1"/>
  <c r="Q469" i="5" a="1"/>
  <c r="Q469" i="5" s="1"/>
  <c r="Q458" i="5" a="1"/>
  <c r="Q458" i="5" s="1"/>
  <c r="Q447" i="5" a="1"/>
  <c r="Q447" i="5" s="1"/>
  <c r="Q437" i="5" a="1"/>
  <c r="Q437" i="5" s="1"/>
  <c r="Q426" i="5" a="1"/>
  <c r="Q426" i="5" s="1"/>
  <c r="Q415" i="5" a="1"/>
  <c r="Q415" i="5" s="1"/>
  <c r="Q405" i="5" a="1"/>
  <c r="Q405" i="5" s="1"/>
  <c r="Q394" i="5" a="1"/>
  <c r="Q394" i="5" s="1"/>
  <c r="Q383" i="5" a="1"/>
  <c r="Q383" i="5" s="1"/>
  <c r="Q373" i="5" a="1"/>
  <c r="Q373" i="5" s="1"/>
  <c r="Q362" i="5" a="1"/>
  <c r="Q362" i="5" s="1"/>
  <c r="Q351" i="5" a="1"/>
  <c r="Q351" i="5" s="1"/>
  <c r="Q341" i="5" a="1"/>
  <c r="Q341" i="5" s="1"/>
  <c r="Q330" i="5" a="1"/>
  <c r="Q330" i="5" s="1"/>
  <c r="Q319" i="5" a="1"/>
  <c r="Q319" i="5" s="1"/>
  <c r="Q309" i="5" a="1"/>
  <c r="Q309" i="5" s="1"/>
  <c r="Q298" i="5" a="1"/>
  <c r="Q298" i="5" s="1"/>
  <c r="Q287" i="5" a="1"/>
  <c r="Q287" i="5" s="1"/>
  <c r="Q277" i="5" a="1"/>
  <c r="Q277" i="5" s="1"/>
  <c r="Q266" i="5" a="1"/>
  <c r="Q266" i="5" s="1"/>
  <c r="Q255" i="5" a="1"/>
  <c r="Q255" i="5" s="1"/>
  <c r="Q245" i="5" a="1"/>
  <c r="Q245" i="5" s="1"/>
  <c r="Q234" i="5" a="1"/>
  <c r="Q234" i="5" s="1"/>
  <c r="Q223" i="5" a="1"/>
  <c r="Q223" i="5" s="1"/>
  <c r="Q213" i="5" a="1"/>
  <c r="Q213" i="5" s="1"/>
  <c r="Q202" i="5" a="1"/>
  <c r="Q202" i="5" s="1"/>
  <c r="Q191" i="5" a="1"/>
  <c r="Q191" i="5" s="1"/>
  <c r="Q181" i="5" a="1"/>
  <c r="Q181" i="5" s="1"/>
  <c r="Q170" i="5" a="1"/>
  <c r="Q170" i="5" s="1"/>
  <c r="Q159" i="5" a="1"/>
  <c r="Q159" i="5" s="1"/>
  <c r="Q149" i="5" a="1"/>
  <c r="Q149" i="5" s="1"/>
  <c r="Q138" i="5" a="1"/>
  <c r="Q138" i="5" s="1"/>
  <c r="Q127" i="5" a="1"/>
  <c r="Q127" i="5" s="1"/>
  <c r="Q117" i="5" a="1"/>
  <c r="Q117" i="5" s="1"/>
  <c r="Q106" i="5" a="1"/>
  <c r="Q106" i="5" s="1"/>
  <c r="Q95" i="5" a="1"/>
  <c r="Q95" i="5" s="1"/>
  <c r="Q85" i="5" a="1"/>
  <c r="Q85" i="5" s="1"/>
  <c r="Q74" i="5" a="1"/>
  <c r="Q74" i="5" s="1"/>
  <c r="Q63" i="5" a="1"/>
  <c r="Q63" i="5" s="1"/>
  <c r="Q53" i="5" a="1"/>
  <c r="Q53" i="5" s="1"/>
  <c r="Q42" i="5" a="1"/>
  <c r="Q42" i="5" s="1"/>
  <c r="Q31" i="5" a="1"/>
  <c r="Q31" i="5" s="1"/>
  <c r="Q21" i="5" a="1"/>
  <c r="Q21" i="5" s="1"/>
  <c r="Q11" i="5" a="1"/>
  <c r="Q11" i="5" s="1"/>
  <c r="Q358" i="5" a="1"/>
  <c r="Q358" i="5" s="1"/>
  <c r="Q48" i="5" a="1"/>
  <c r="Q48" i="5" s="1"/>
  <c r="Q475" i="5" a="1"/>
  <c r="Q475" i="5" s="1"/>
  <c r="Q421" i="5" a="1"/>
  <c r="Q421" i="5" s="1"/>
  <c r="Q271" i="5" a="1"/>
  <c r="Q271" i="5" s="1"/>
  <c r="Q26" i="5" a="1"/>
  <c r="Q26" i="5" s="1"/>
  <c r="Q452" i="5" a="1"/>
  <c r="Q452" i="5" s="1"/>
  <c r="Q472" i="5" a="1"/>
  <c r="Q472" i="5" s="1"/>
  <c r="Q366" i="5" a="1"/>
  <c r="Q366" i="5" s="1"/>
  <c r="Q503" i="5" a="1"/>
  <c r="Q503" i="5" s="1"/>
  <c r="Q418" i="5" a="1"/>
  <c r="Q418" i="5" s="1"/>
  <c r="Q343" i="5" a="1"/>
  <c r="Q343" i="5" s="1"/>
  <c r="Q500" i="5" a="1"/>
  <c r="Q500" i="5" s="1"/>
  <c r="Q489" i="5" a="1"/>
  <c r="Q489" i="5" s="1"/>
  <c r="Q468" i="5" a="1"/>
  <c r="Q468" i="5" s="1"/>
  <c r="Q457" i="5" a="1"/>
  <c r="Q457" i="5" s="1"/>
  <c r="Q436" i="5" a="1"/>
  <c r="Q436" i="5" s="1"/>
  <c r="Q425" i="5" a="1"/>
  <c r="Q425" i="5" s="1"/>
  <c r="Q404" i="5" a="1"/>
  <c r="Q404" i="5" s="1"/>
  <c r="Q393" i="5" a="1"/>
  <c r="Q393" i="5" s="1"/>
  <c r="Q372" i="5" a="1"/>
  <c r="Q372" i="5" s="1"/>
  <c r="Q361" i="5" a="1"/>
  <c r="Q361" i="5" s="1"/>
  <c r="Q340" i="5" a="1"/>
  <c r="Q340" i="5" s="1"/>
  <c r="Q329" i="5" a="1"/>
  <c r="Q329" i="5" s="1"/>
  <c r="Q308" i="5" a="1"/>
  <c r="Q308" i="5" s="1"/>
  <c r="Q297" i="5" a="1"/>
  <c r="Q297" i="5" s="1"/>
  <c r="Q276" i="5" a="1"/>
  <c r="Q276" i="5" s="1"/>
  <c r="Q265" i="5" a="1"/>
  <c r="Q265" i="5" s="1"/>
  <c r="Q244" i="5" a="1"/>
  <c r="Q244" i="5" s="1"/>
  <c r="Q233" i="5" a="1"/>
  <c r="Q233" i="5" s="1"/>
  <c r="Q212" i="5" a="1"/>
  <c r="Q212" i="5" s="1"/>
  <c r="Q201" i="5" a="1"/>
  <c r="Q201" i="5" s="1"/>
  <c r="Q180" i="5" a="1"/>
  <c r="Q180" i="5" s="1"/>
  <c r="Q169" i="5" a="1"/>
  <c r="Q169" i="5" s="1"/>
  <c r="Q148" i="5" a="1"/>
  <c r="Q148" i="5" s="1"/>
  <c r="Q137" i="5" a="1"/>
  <c r="Q137" i="5" s="1"/>
  <c r="Q116" i="5" a="1"/>
  <c r="Q116" i="5" s="1"/>
  <c r="Q105" i="5" a="1"/>
  <c r="Q105" i="5" s="1"/>
  <c r="Q84" i="5" a="1"/>
  <c r="Q84" i="5" s="1"/>
  <c r="Q73" i="5" a="1"/>
  <c r="Q73" i="5" s="1"/>
  <c r="Q52" i="5" a="1"/>
  <c r="Q52" i="5" s="1"/>
  <c r="Q41" i="5" a="1"/>
  <c r="Q41" i="5" s="1"/>
  <c r="Q20" i="5" a="1"/>
  <c r="Q20" i="5" s="1"/>
  <c r="Q283" i="5" a="1"/>
  <c r="Q283" i="5" s="1"/>
  <c r="Q410" i="5" a="1"/>
  <c r="Q410" i="5" s="1"/>
  <c r="Q303" i="5" a="1"/>
  <c r="Q303" i="5" s="1"/>
  <c r="Q207" i="5" a="1"/>
  <c r="Q207" i="5" s="1"/>
  <c r="Q133" i="5" a="1"/>
  <c r="Q133" i="5" s="1"/>
  <c r="Q90" i="5" a="1"/>
  <c r="Q90" i="5" s="1"/>
  <c r="Q505" i="5" a="1"/>
  <c r="Q505" i="5" s="1"/>
  <c r="Q377" i="5" a="1"/>
  <c r="Q377" i="5" s="1"/>
  <c r="Q494" i="5" a="1"/>
  <c r="Q494" i="5" s="1"/>
  <c r="Q312" i="5" a="1"/>
  <c r="Q312" i="5" s="1"/>
  <c r="Q482" i="5" a="1"/>
  <c r="Q482" i="5" s="1"/>
  <c r="Q386" i="5" a="1"/>
  <c r="Q386" i="5" s="1"/>
  <c r="Q322" i="5" a="1"/>
  <c r="Q322" i="5" s="1"/>
  <c r="Q501" i="5" a="1"/>
  <c r="Q501" i="5" s="1"/>
  <c r="Q510" i="5" a="1"/>
  <c r="Q510" i="5" s="1"/>
  <c r="Q488" i="5" a="1"/>
  <c r="Q488" i="5" s="1"/>
  <c r="Q478" i="5" a="1"/>
  <c r="Q478" i="5" s="1"/>
  <c r="Q456" i="5" a="1"/>
  <c r="Q456" i="5" s="1"/>
  <c r="Q446" i="5" a="1"/>
  <c r="Q446" i="5" s="1"/>
  <c r="Q424" i="5" a="1"/>
  <c r="Q424" i="5" s="1"/>
  <c r="Q414" i="5" a="1"/>
  <c r="Q414" i="5" s="1"/>
  <c r="Q392" i="5" a="1"/>
  <c r="Q392" i="5" s="1"/>
  <c r="Q382" i="5" a="1"/>
  <c r="Q382" i="5" s="1"/>
  <c r="Q360" i="5" a="1"/>
  <c r="Q360" i="5" s="1"/>
  <c r="Q350" i="5" a="1"/>
  <c r="Q350" i="5" s="1"/>
  <c r="Q328" i="5" a="1"/>
  <c r="Q328" i="5" s="1"/>
  <c r="Q318" i="5" a="1"/>
  <c r="Q318" i="5" s="1"/>
  <c r="Q296" i="5" a="1"/>
  <c r="Q296" i="5" s="1"/>
  <c r="Q286" i="5" a="1"/>
  <c r="Q286" i="5" s="1"/>
  <c r="Q264" i="5" a="1"/>
  <c r="Q264" i="5" s="1"/>
  <c r="Q254" i="5" a="1"/>
  <c r="Q254" i="5" s="1"/>
  <c r="Q232" i="5" a="1"/>
  <c r="Q232" i="5" s="1"/>
  <c r="Q222" i="5" a="1"/>
  <c r="Q222" i="5" s="1"/>
  <c r="Q200" i="5" a="1"/>
  <c r="Q200" i="5" s="1"/>
  <c r="Q190" i="5" a="1"/>
  <c r="Q190" i="5" s="1"/>
  <c r="Q168" i="5" a="1"/>
  <c r="Q168" i="5" s="1"/>
  <c r="Q158" i="5" a="1"/>
  <c r="Q158" i="5" s="1"/>
  <c r="Q136" i="5" a="1"/>
  <c r="Q136" i="5" s="1"/>
  <c r="Q126" i="5" a="1"/>
  <c r="Q126" i="5" s="1"/>
  <c r="Q104" i="5" a="1"/>
  <c r="Q104" i="5" s="1"/>
  <c r="Q94" i="5" a="1"/>
  <c r="Q94" i="5" s="1"/>
  <c r="Q72" i="5" a="1"/>
  <c r="Q72" i="5" s="1"/>
  <c r="Q62" i="5" a="1"/>
  <c r="Q62" i="5" s="1"/>
  <c r="Q40" i="5" a="1"/>
  <c r="Q40" i="5" s="1"/>
  <c r="Q30" i="5" a="1"/>
  <c r="Q30" i="5" s="1"/>
  <c r="Q10" i="5" a="1"/>
  <c r="Q10" i="5" s="1"/>
  <c r="Q390" i="5" a="1"/>
  <c r="Q390" i="5" s="1"/>
  <c r="Q208" i="5" a="1"/>
  <c r="Q208" i="5" s="1"/>
  <c r="Q80" i="5" a="1"/>
  <c r="Q80" i="5" s="1"/>
  <c r="Q347" i="5" a="1"/>
  <c r="Q347" i="5" s="1"/>
  <c r="Q506" i="5" a="1"/>
  <c r="Q506" i="5" s="1"/>
  <c r="Q378" i="5" a="1"/>
  <c r="Q378" i="5" s="1"/>
  <c r="Q250" i="5" a="1"/>
  <c r="Q250" i="5" s="1"/>
  <c r="Q79" i="5" a="1"/>
  <c r="Q79" i="5" s="1"/>
  <c r="Q516" i="5" a="1"/>
  <c r="Q516" i="5" s="1"/>
  <c r="Q420" i="5" a="1"/>
  <c r="Q420" i="5" s="1"/>
  <c r="Q462" i="5" a="1"/>
  <c r="Q462" i="5" s="1"/>
  <c r="Q334" i="5" a="1"/>
  <c r="Q334" i="5" s="1"/>
  <c r="Q461" i="5" a="1"/>
  <c r="Q461" i="5" s="1"/>
  <c r="Q333" i="5" a="1"/>
  <c r="Q333" i="5" s="1"/>
  <c r="Q490" i="5" a="1"/>
  <c r="Q490" i="5" s="1"/>
  <c r="Q499" i="5" a="1"/>
  <c r="Q499" i="5" s="1"/>
  <c r="Q467" i="5" a="1"/>
  <c r="Q467" i="5" s="1"/>
  <c r="Q435" i="5" a="1"/>
  <c r="Q435" i="5" s="1"/>
  <c r="Q403" i="5" a="1"/>
  <c r="Q403" i="5" s="1"/>
  <c r="Q371" i="5" a="1"/>
  <c r="Q371" i="5" s="1"/>
  <c r="Q339" i="5" a="1"/>
  <c r="Q339" i="5" s="1"/>
  <c r="Q307" i="5" a="1"/>
  <c r="Q307" i="5" s="1"/>
  <c r="Q275" i="5" a="1"/>
  <c r="Q275" i="5" s="1"/>
  <c r="Q243" i="5" a="1"/>
  <c r="Q243" i="5" s="1"/>
  <c r="Q211" i="5" a="1"/>
  <c r="Q211" i="5" s="1"/>
  <c r="Q179" i="5" a="1"/>
  <c r="Q179" i="5" s="1"/>
  <c r="Q147" i="5" a="1"/>
  <c r="Q147" i="5" s="1"/>
  <c r="Q115" i="5" a="1"/>
  <c r="Q115" i="5" s="1"/>
  <c r="Q83" i="5" a="1"/>
  <c r="Q83" i="5" s="1"/>
  <c r="Q51" i="5" a="1"/>
  <c r="Q51" i="5" s="1"/>
  <c r="Q19" i="5" a="1"/>
  <c r="Q19" i="5" s="1"/>
  <c r="Q9" i="5" a="1"/>
  <c r="Q9" i="5" s="1"/>
  <c r="Q464" i="5" a="1"/>
  <c r="Q464" i="5" s="1"/>
  <c r="Q336" i="5" a="1"/>
  <c r="Q336" i="5" s="1"/>
  <c r="Q176" i="5" a="1"/>
  <c r="Q176" i="5" s="1"/>
  <c r="Q411" i="5" a="1"/>
  <c r="Q411" i="5" s="1"/>
  <c r="Q431" i="5" a="1"/>
  <c r="Q431" i="5" s="1"/>
  <c r="Q325" i="5" a="1"/>
  <c r="Q325" i="5" s="1"/>
  <c r="Q229" i="5" a="1"/>
  <c r="Q229" i="5" s="1"/>
  <c r="Q143" i="5" a="1"/>
  <c r="Q143" i="5" s="1"/>
  <c r="Q58" i="5" a="1"/>
  <c r="Q58" i="5" s="1"/>
  <c r="Q473" i="5" a="1"/>
  <c r="Q473" i="5" s="1"/>
  <c r="Q504" i="5" a="1"/>
  <c r="Q504" i="5" s="1"/>
  <c r="Q376" i="5" a="1"/>
  <c r="Q376" i="5" s="1"/>
  <c r="Q429" i="5" a="1"/>
  <c r="Q429" i="5" s="1"/>
  <c r="Q509" i="5" a="1"/>
  <c r="Q509" i="5" s="1"/>
  <c r="Q498" i="5" a="1"/>
  <c r="Q498" i="5" s="1"/>
  <c r="Q487" i="5" a="1"/>
  <c r="Q487" i="5" s="1"/>
  <c r="Q477" i="5" a="1"/>
  <c r="Q477" i="5" s="1"/>
  <c r="Q466" i="5" a="1"/>
  <c r="Q466" i="5" s="1"/>
  <c r="Q455" i="5" a="1"/>
  <c r="Q455" i="5" s="1"/>
  <c r="Q445" i="5" a="1"/>
  <c r="Q445" i="5" s="1"/>
  <c r="Q434" i="5" a="1"/>
  <c r="Q434" i="5" s="1"/>
  <c r="Q423" i="5" a="1"/>
  <c r="Q423" i="5" s="1"/>
  <c r="Q413" i="5" a="1"/>
  <c r="Q413" i="5" s="1"/>
  <c r="Q402" i="5" a="1"/>
  <c r="Q402" i="5" s="1"/>
  <c r="Q391" i="5" a="1"/>
  <c r="Q391" i="5" s="1"/>
  <c r="Q381" i="5" a="1"/>
  <c r="Q381" i="5" s="1"/>
  <c r="Q370" i="5" a="1"/>
  <c r="Q370" i="5" s="1"/>
  <c r="Q359" i="5" a="1"/>
  <c r="Q359" i="5" s="1"/>
  <c r="Q349" i="5" a="1"/>
  <c r="Q349" i="5" s="1"/>
  <c r="Q338" i="5" a="1"/>
  <c r="Q338" i="5" s="1"/>
  <c r="Q327" i="5" a="1"/>
  <c r="Q327" i="5" s="1"/>
  <c r="Q317" i="5" a="1"/>
  <c r="Q317" i="5" s="1"/>
  <c r="Q306" i="5" a="1"/>
  <c r="Q306" i="5" s="1"/>
  <c r="Q295" i="5" a="1"/>
  <c r="Q295" i="5" s="1"/>
  <c r="Q285" i="5" a="1"/>
  <c r="Q285" i="5" s="1"/>
  <c r="Q274" i="5" a="1"/>
  <c r="Q274" i="5" s="1"/>
  <c r="Q263" i="5" a="1"/>
  <c r="Q263" i="5" s="1"/>
  <c r="Q253" i="5" a="1"/>
  <c r="Q253" i="5" s="1"/>
  <c r="Q242" i="5" a="1"/>
  <c r="Q242" i="5" s="1"/>
  <c r="Q231" i="5" a="1"/>
  <c r="Q231" i="5" s="1"/>
  <c r="Q221" i="5" a="1"/>
  <c r="Q221" i="5" s="1"/>
  <c r="Q210" i="5" a="1"/>
  <c r="Q210" i="5" s="1"/>
  <c r="Q199" i="5" a="1"/>
  <c r="Q199" i="5" s="1"/>
  <c r="Q189" i="5" a="1"/>
  <c r="Q189" i="5" s="1"/>
  <c r="Q178" i="5" a="1"/>
  <c r="Q178" i="5" s="1"/>
  <c r="Q167" i="5" a="1"/>
  <c r="Q167" i="5" s="1"/>
  <c r="Q157" i="5" a="1"/>
  <c r="Q157" i="5" s="1"/>
  <c r="Q146" i="5" a="1"/>
  <c r="Q146" i="5" s="1"/>
  <c r="Q135" i="5" a="1"/>
  <c r="Q135" i="5" s="1"/>
  <c r="Q125" i="5" a="1"/>
  <c r="Q125" i="5" s="1"/>
  <c r="Q114" i="5" a="1"/>
  <c r="Q114" i="5" s="1"/>
  <c r="Q103" i="5" a="1"/>
  <c r="Q103" i="5" s="1"/>
  <c r="Q93" i="5" a="1"/>
  <c r="Q93" i="5" s="1"/>
  <c r="Q82" i="5" a="1"/>
  <c r="Q82" i="5" s="1"/>
  <c r="Q71" i="5" a="1"/>
  <c r="Q71" i="5" s="1"/>
  <c r="Q61" i="5" a="1"/>
  <c r="Q61" i="5" s="1"/>
  <c r="Q50" i="5" a="1"/>
  <c r="Q50" i="5" s="1"/>
  <c r="Q39" i="5" a="1"/>
  <c r="Q39" i="5" s="1"/>
  <c r="Q29" i="5" a="1"/>
  <c r="Q29" i="5" s="1"/>
  <c r="Q8" i="5" a="1"/>
  <c r="Q8" i="5" s="1"/>
  <c r="O140" i="5" a="1"/>
  <c r="O140" i="5" s="1"/>
  <c r="O304" i="5" a="1"/>
  <c r="O304" i="5" s="1"/>
  <c r="H373" i="5" a="1"/>
  <c r="H373" i="5" s="1"/>
  <c r="O430" i="5" a="1"/>
  <c r="O430" i="5" s="1"/>
  <c r="D447" i="5" a="1"/>
  <c r="D447" i="5" s="1"/>
  <c r="N459" i="5" a="1"/>
  <c r="N459" i="5" s="1"/>
  <c r="M475" i="5" a="1"/>
  <c r="M475" i="5" s="1"/>
  <c r="N488" i="5" a="1"/>
  <c r="N488" i="5" s="1"/>
  <c r="E450" i="5" a="1"/>
  <c r="E450" i="5" s="1"/>
  <c r="H516" i="5" a="1"/>
  <c r="H516" i="5" s="1"/>
  <c r="G383" i="5" a="1"/>
  <c r="G383" i="5" s="1"/>
  <c r="J414" i="5" a="1"/>
  <c r="J414" i="5" s="1"/>
  <c r="O463" i="5" a="1"/>
  <c r="O463" i="5" s="1"/>
  <c r="O491" i="5" a="1"/>
  <c r="O491" i="5" s="1"/>
  <c r="J209" i="5" a="1"/>
  <c r="J209" i="5" s="1"/>
  <c r="M383" i="5" a="1"/>
  <c r="M383" i="5" s="1"/>
  <c r="H451" i="5" a="1"/>
  <c r="H451" i="5" s="1"/>
  <c r="F438" i="5" a="1"/>
  <c r="F438" i="5" s="1"/>
  <c r="O480" i="5" a="1"/>
  <c r="O480" i="5" s="1"/>
  <c r="G346" i="5" a="1"/>
  <c r="G346" i="5" s="1"/>
  <c r="D421" i="5" a="1"/>
  <c r="D421" i="5" s="1"/>
  <c r="E496" i="5" a="1"/>
  <c r="E496" i="5" s="1"/>
  <c r="H346" i="5" a="1"/>
  <c r="H346" i="5" s="1"/>
  <c r="J454" i="5" a="1"/>
  <c r="J454" i="5" s="1"/>
  <c r="I496" i="5" a="1"/>
  <c r="I496" i="5" s="1"/>
  <c r="P243" i="5" a="1"/>
  <c r="P243" i="5" s="1"/>
  <c r="L454" i="5" a="1"/>
  <c r="L454" i="5" s="1"/>
  <c r="L496" i="5" a="1"/>
  <c r="L496" i="5" s="1"/>
  <c r="I347" i="5" a="1"/>
  <c r="I347" i="5" s="1"/>
  <c r="M455" i="5" a="1"/>
  <c r="M455" i="5" s="1"/>
  <c r="M496" i="5" a="1"/>
  <c r="M496" i="5" s="1"/>
  <c r="H361" i="5" a="1"/>
  <c r="H361" i="5" s="1"/>
  <c r="K442" i="5" a="1"/>
  <c r="K442" i="5" s="1"/>
  <c r="L500" i="5" a="1"/>
  <c r="L500" i="5" s="1"/>
  <c r="N361" i="5" a="1"/>
  <c r="N361" i="5" s="1"/>
  <c r="M426" i="5" a="1"/>
  <c r="M426" i="5" s="1"/>
  <c r="M281" i="5" a="1"/>
  <c r="M281" i="5" s="1"/>
  <c r="D427" i="5" a="1"/>
  <c r="D427" i="5" s="1"/>
  <c r="L487" i="5" a="1"/>
  <c r="L487" i="5" s="1"/>
  <c r="K512" i="5" a="1"/>
  <c r="K512" i="5" s="1"/>
  <c r="D408" i="5" a="1"/>
  <c r="D408" i="5" s="1"/>
  <c r="J459" i="5" a="1"/>
  <c r="J459" i="5" s="1"/>
  <c r="M487" i="5" a="1"/>
  <c r="M487" i="5" s="1"/>
  <c r="P140" i="5" a="1"/>
  <c r="P140" i="5" s="1"/>
  <c r="D310" i="5" a="1"/>
  <c r="D310" i="5" s="1"/>
  <c r="I373" i="5" a="1"/>
  <c r="I373" i="5" s="1"/>
  <c r="E408" i="5" a="1"/>
  <c r="E408" i="5" s="1"/>
  <c r="I432" i="5" a="1"/>
  <c r="I432" i="5" s="1"/>
  <c r="E447" i="5" a="1"/>
  <c r="E447" i="5" s="1"/>
  <c r="I463" i="5" a="1"/>
  <c r="I463" i="5" s="1"/>
  <c r="N475" i="5" a="1"/>
  <c r="N475" i="5" s="1"/>
  <c r="O488" i="5" a="1"/>
  <c r="O488" i="5" s="1"/>
  <c r="K503" i="5" a="1"/>
  <c r="K503" i="5" s="1"/>
  <c r="F516" i="5" a="1"/>
  <c r="F516" i="5" s="1"/>
  <c r="L491" i="5" a="1"/>
  <c r="L491" i="5" s="1"/>
  <c r="G209" i="5" a="1"/>
  <c r="G209" i="5" s="1"/>
  <c r="F451" i="5" a="1"/>
  <c r="F451" i="5" s="1"/>
  <c r="D505" i="5" a="1"/>
  <c r="D505" i="5" s="1"/>
  <c r="I330" i="5" a="1"/>
  <c r="I330" i="5" s="1"/>
  <c r="N436" i="5" a="1"/>
  <c r="N436" i="5" s="1"/>
  <c r="P463" i="5" a="1"/>
  <c r="P463" i="5" s="1"/>
  <c r="O507" i="5" a="1"/>
  <c r="O507" i="5" s="1"/>
  <c r="O467" i="5" a="1"/>
  <c r="O467" i="5" s="1"/>
  <c r="K391" i="5" a="1"/>
  <c r="K391" i="5" s="1"/>
  <c r="D468" i="5" a="1"/>
  <c r="D468" i="5" s="1"/>
  <c r="P508" i="5" a="1"/>
  <c r="P508" i="5" s="1"/>
  <c r="L391" i="5" a="1"/>
  <c r="L391" i="5" s="1"/>
  <c r="D441" i="5" a="1"/>
  <c r="D441" i="5" s="1"/>
  <c r="K484" i="5" a="1"/>
  <c r="K484" i="5" s="1"/>
  <c r="J421" i="5" a="1"/>
  <c r="J421" i="5" s="1"/>
  <c r="O468" i="5" a="1"/>
  <c r="O468" i="5" s="1"/>
  <c r="M511" i="5" a="1"/>
  <c r="M511" i="5" s="1"/>
  <c r="E393" i="5" a="1"/>
  <c r="E393" i="5" s="1"/>
  <c r="J471" i="5" a="1"/>
  <c r="J471" i="5" s="1"/>
  <c r="E512" i="5" a="1"/>
  <c r="E512" i="5" s="1"/>
  <c r="F400" i="5" a="1"/>
  <c r="F400" i="5" s="1"/>
  <c r="E485" i="5" a="1"/>
  <c r="E485" i="5" s="1"/>
  <c r="F279" i="5" a="1"/>
  <c r="F279" i="5" s="1"/>
  <c r="D459" i="5" a="1"/>
  <c r="D459" i="5" s="1"/>
  <c r="I512" i="5" a="1"/>
  <c r="I512" i="5" s="1"/>
  <c r="N400" i="5" a="1"/>
  <c r="N400" i="5" s="1"/>
  <c r="L472" i="5" a="1"/>
  <c r="L472" i="5" s="1"/>
  <c r="E290" i="5" a="1"/>
  <c r="E290" i="5" s="1"/>
  <c r="P446" i="5" a="1"/>
  <c r="P446" i="5" s="1"/>
  <c r="P515" i="5" a="1"/>
  <c r="P515" i="5" s="1"/>
  <c r="P156" i="5" a="1"/>
  <c r="P156" i="5" s="1"/>
  <c r="H311" i="5" a="1"/>
  <c r="H311" i="5" s="1"/>
  <c r="M373" i="5" a="1"/>
  <c r="M373" i="5" s="1"/>
  <c r="H412" i="5" a="1"/>
  <c r="H412" i="5" s="1"/>
  <c r="O432" i="5" a="1"/>
  <c r="O432" i="5" s="1"/>
  <c r="D450" i="5" a="1"/>
  <c r="D450" i="5" s="1"/>
  <c r="J463" i="5" a="1"/>
  <c r="J463" i="5" s="1"/>
  <c r="O475" i="5" a="1"/>
  <c r="O475" i="5" s="1"/>
  <c r="H489" i="5" a="1"/>
  <c r="H489" i="5" s="1"/>
  <c r="I504" i="5" a="1"/>
  <c r="I504" i="5" s="1"/>
  <c r="G516" i="5" a="1"/>
  <c r="G516" i="5" s="1"/>
  <c r="P475" i="5" a="1"/>
  <c r="P475" i="5" s="1"/>
  <c r="P504" i="5" a="1"/>
  <c r="P504" i="5" s="1"/>
  <c r="H330" i="5" a="1"/>
  <c r="H330" i="5" s="1"/>
  <c r="F433" i="5" a="1"/>
  <c r="F433" i="5" s="1"/>
  <c r="M480" i="5" a="1"/>
  <c r="M480" i="5" s="1"/>
  <c r="N500" i="5" a="1"/>
  <c r="N500" i="5" s="1"/>
  <c r="L475" i="5" a="1"/>
  <c r="L475" i="5" s="1"/>
  <c r="E427" i="5" a="1"/>
  <c r="E427" i="5" s="1"/>
  <c r="D362" i="5" a="1"/>
  <c r="D362" i="5" s="1"/>
  <c r="M500" i="5" a="1"/>
  <c r="M500" i="5" s="1"/>
  <c r="F459" i="5" a="1"/>
  <c r="F459" i="5" s="1"/>
  <c r="L445" i="5" a="1"/>
  <c r="L445" i="5" s="1"/>
  <c r="O361" i="5" a="1"/>
  <c r="O361" i="5" s="1"/>
  <c r="K471" i="5" a="1"/>
  <c r="K471" i="5" s="1"/>
  <c r="L442" i="5" a="1"/>
  <c r="L442" i="5" s="1"/>
  <c r="J400" i="5" a="1"/>
  <c r="J400" i="5" s="1"/>
  <c r="H512" i="5" a="1"/>
  <c r="H512" i="5" s="1"/>
  <c r="P458" i="5" a="1"/>
  <c r="P458" i="5" s="1"/>
  <c r="K426" i="5" a="1"/>
  <c r="K426" i="5" s="1"/>
  <c r="M278" i="5" a="1"/>
  <c r="M278" i="5" s="1"/>
  <c r="D485" i="5" a="1"/>
  <c r="D485" i="5" s="1"/>
  <c r="G425" i="5" a="1"/>
  <c r="G425" i="5" s="1"/>
  <c r="J247" i="5" a="1"/>
  <c r="J247" i="5" s="1"/>
  <c r="P484" i="5" a="1"/>
  <c r="P484" i="5" s="1"/>
  <c r="E442" i="5" a="1"/>
  <c r="E442" i="5" s="1"/>
  <c r="H392" i="5" a="1"/>
  <c r="H392" i="5" s="1"/>
  <c r="H509" i="5" a="1"/>
  <c r="H509" i="5" s="1"/>
  <c r="E468" i="5" a="1"/>
  <c r="E468" i="5" s="1"/>
  <c r="I421" i="5" a="1"/>
  <c r="I421" i="5" s="1"/>
  <c r="E243" i="5" a="1"/>
  <c r="E243" i="5" s="1"/>
  <c r="E481" i="5" a="1"/>
  <c r="E481" i="5" s="1"/>
  <c r="P241" i="5" a="1"/>
  <c r="P241" i="5" s="1"/>
  <c r="D496" i="5" a="1"/>
  <c r="D496" i="5" s="1"/>
  <c r="I454" i="5" a="1"/>
  <c r="I454" i="5" s="1"/>
  <c r="J420" i="5" a="1"/>
  <c r="J420" i="5" s="1"/>
  <c r="O383" i="5" a="1"/>
  <c r="O383" i="5" s="1"/>
  <c r="K332" i="5" a="1"/>
  <c r="K332" i="5" s="1"/>
  <c r="O212" i="5" a="1"/>
  <c r="O212" i="5" s="1"/>
  <c r="D508" i="5" a="1"/>
  <c r="D508" i="5" s="1"/>
  <c r="P491" i="5" a="1"/>
  <c r="P491" i="5" s="1"/>
  <c r="N480" i="5" a="1"/>
  <c r="N480" i="5" s="1"/>
  <c r="O466" i="5" a="1"/>
  <c r="O466" i="5" s="1"/>
  <c r="K451" i="5" a="1"/>
  <c r="K451" i="5" s="1"/>
  <c r="D438" i="5" a="1"/>
  <c r="D438" i="5" s="1"/>
  <c r="K418" i="5" a="1"/>
  <c r="K418" i="5" s="1"/>
  <c r="N383" i="5" a="1"/>
  <c r="N383" i="5" s="1"/>
  <c r="D332" i="5" a="1"/>
  <c r="D332" i="5" s="1"/>
  <c r="H212" i="5" a="1"/>
  <c r="H212" i="5" s="1"/>
  <c r="P432" i="5" a="1"/>
  <c r="P432" i="5" s="1"/>
  <c r="H414" i="5" a="1"/>
  <c r="H414" i="5" s="1"/>
  <c r="H374" i="5" a="1"/>
  <c r="H374" i="5" s="1"/>
  <c r="I311" i="5" a="1"/>
  <c r="I311" i="5" s="1"/>
  <c r="D157" i="5" a="1"/>
  <c r="D157" i="5" s="1"/>
  <c r="N23" i="5" a="1"/>
  <c r="N23" i="5" s="1"/>
  <c r="I28" i="5" a="1"/>
  <c r="I28" i="5" s="1"/>
  <c r="N95" i="5" a="1"/>
  <c r="N95" i="5" s="1"/>
  <c r="G142" i="5" a="1"/>
  <c r="G142" i="5" s="1"/>
  <c r="I170" i="5" a="1"/>
  <c r="I170" i="5" s="1"/>
  <c r="M201" i="5" a="1"/>
  <c r="M201" i="5" s="1"/>
  <c r="G215" i="5" a="1"/>
  <c r="G215" i="5" s="1"/>
  <c r="D232" i="5" a="1"/>
  <c r="D232" i="5" s="1"/>
  <c r="F248" i="5" a="1"/>
  <c r="F248" i="5" s="1"/>
  <c r="J269" i="5" a="1"/>
  <c r="J269" i="5" s="1"/>
  <c r="N281" i="5" a="1"/>
  <c r="N281" i="5" s="1"/>
  <c r="K295" i="5" a="1"/>
  <c r="K295" i="5" s="1"/>
  <c r="E305" i="5" a="1"/>
  <c r="E305" i="5" s="1"/>
  <c r="D314" i="5" a="1"/>
  <c r="D314" i="5" s="1"/>
  <c r="E326" i="5" a="1"/>
  <c r="E326" i="5" s="1"/>
  <c r="M335" i="5" a="1"/>
  <c r="M335" i="5" s="1"/>
  <c r="P342" i="5" a="1"/>
  <c r="P342" i="5" s="1"/>
  <c r="L356" i="5" a="1"/>
  <c r="L356" i="5" s="1"/>
  <c r="M364" i="5" a="1"/>
  <c r="M364" i="5" s="1"/>
  <c r="I370" i="5" a="1"/>
  <c r="I370" i="5" s="1"/>
  <c r="L375" i="5" a="1"/>
  <c r="L375" i="5" s="1"/>
  <c r="J380" i="5" a="1"/>
  <c r="J380" i="5" s="1"/>
  <c r="I385" i="5" a="1"/>
  <c r="I385" i="5" s="1"/>
  <c r="I389" i="5" a="1"/>
  <c r="I389" i="5" s="1"/>
  <c r="I393" i="5" a="1"/>
  <c r="I393" i="5" s="1"/>
  <c r="F398" i="5" a="1"/>
  <c r="F398" i="5" s="1"/>
  <c r="N401" i="5" a="1"/>
  <c r="N401" i="5" s="1"/>
  <c r="D406" i="5" a="1"/>
  <c r="D406" i="5" s="1"/>
  <c r="J412" i="5" a="1"/>
  <c r="J412" i="5" s="1"/>
  <c r="O418" i="5" a="1"/>
  <c r="O418" i="5" s="1"/>
  <c r="O421" i="5" a="1"/>
  <c r="O421" i="5" s="1"/>
  <c r="F428" i="5" a="1"/>
  <c r="F428" i="5" s="1"/>
  <c r="E431" i="5" a="1"/>
  <c r="E431" i="5" s="1"/>
  <c r="F434" i="5" a="1"/>
  <c r="F434" i="5" s="1"/>
  <c r="D437" i="5" a="1"/>
  <c r="D437" i="5" s="1"/>
  <c r="N438" i="5" a="1"/>
  <c r="N438" i="5" s="1"/>
  <c r="E441" i="5" a="1"/>
  <c r="E441" i="5" s="1"/>
  <c r="M445" i="5" a="1"/>
  <c r="M445" i="5" s="1"/>
  <c r="O447" i="5" a="1"/>
  <c r="O447" i="5" s="1"/>
  <c r="F450" i="5" a="1"/>
  <c r="F450" i="5" s="1"/>
  <c r="L452" i="5" a="1"/>
  <c r="L452" i="5" s="1"/>
  <c r="I457" i="5" a="1"/>
  <c r="I457" i="5" s="1"/>
  <c r="D460" i="5" a="1"/>
  <c r="D460" i="5" s="1"/>
  <c r="P466" i="5" a="1"/>
  <c r="P466" i="5" s="1"/>
  <c r="N469" i="5" a="1"/>
  <c r="N469" i="5" s="1"/>
  <c r="E472" i="5" a="1"/>
  <c r="E472" i="5" s="1"/>
  <c r="O473" i="5" a="1"/>
  <c r="O473" i="5" s="1"/>
  <c r="E476" i="5" a="1"/>
  <c r="E476" i="5" s="1"/>
  <c r="D479" i="5" a="1"/>
  <c r="D479" i="5" s="1"/>
  <c r="L481" i="5" a="1"/>
  <c r="L481" i="5" s="1"/>
  <c r="M483" i="5" a="1"/>
  <c r="M483" i="5" s="1"/>
  <c r="D486" i="5" a="1"/>
  <c r="D486" i="5" s="1"/>
  <c r="F488" i="5" a="1"/>
  <c r="F488" i="5" s="1"/>
  <c r="O489" i="5" a="1"/>
  <c r="O489" i="5" s="1"/>
  <c r="D492" i="5" a="1"/>
  <c r="D492" i="5" s="1"/>
  <c r="J494" i="5" a="1"/>
  <c r="J494" i="5" s="1"/>
  <c r="N496" i="5" a="1"/>
  <c r="N496" i="5" s="1"/>
  <c r="J499" i="5" a="1"/>
  <c r="J499" i="5" s="1"/>
  <c r="L501" i="5" a="1"/>
  <c r="L501" i="5" s="1"/>
  <c r="N503" i="5" a="1"/>
  <c r="N503" i="5" s="1"/>
  <c r="D506" i="5" a="1"/>
  <c r="D506" i="5" s="1"/>
  <c r="G508" i="5" a="1"/>
  <c r="G508" i="5" s="1"/>
  <c r="I510" i="5" a="1"/>
  <c r="I510" i="5" s="1"/>
  <c r="L512" i="5" a="1"/>
  <c r="L512" i="5" s="1"/>
  <c r="P514" i="5" a="1"/>
  <c r="P514" i="5" s="1"/>
  <c r="K516" i="5" a="1"/>
  <c r="K516" i="5" s="1"/>
  <c r="L152" i="5" a="1"/>
  <c r="L152" i="5" s="1"/>
  <c r="E288" i="5" a="1"/>
  <c r="E288" i="5" s="1"/>
  <c r="J352" i="5" a="1"/>
  <c r="J352" i="5" s="1"/>
  <c r="K395" i="5" a="1"/>
  <c r="K395" i="5" s="1"/>
  <c r="P416" i="5" a="1"/>
  <c r="P416" i="5" s="1"/>
  <c r="O431" i="5" a="1"/>
  <c r="O431" i="5" s="1"/>
  <c r="O443" i="5" a="1"/>
  <c r="O443" i="5" s="1"/>
  <c r="I37" i="5" a="1"/>
  <c r="I37" i="5" s="1"/>
  <c r="G97" i="5" a="1"/>
  <c r="G97" i="5" s="1"/>
  <c r="K170" i="5" a="1"/>
  <c r="K170" i="5" s="1"/>
  <c r="H202" i="5" a="1"/>
  <c r="H202" i="5" s="1"/>
  <c r="F218" i="5" a="1"/>
  <c r="F218" i="5" s="1"/>
  <c r="O233" i="5" a="1"/>
  <c r="O233" i="5" s="1"/>
  <c r="M248" i="5" a="1"/>
  <c r="M248" i="5" s="1"/>
  <c r="O269" i="5" a="1"/>
  <c r="O269" i="5" s="1"/>
  <c r="I282" i="5" a="1"/>
  <c r="I282" i="5" s="1"/>
  <c r="F305" i="5" a="1"/>
  <c r="F305" i="5" s="1"/>
  <c r="F314" i="5" a="1"/>
  <c r="F314" i="5" s="1"/>
  <c r="F326" i="5" a="1"/>
  <c r="F326" i="5" s="1"/>
  <c r="K336" i="5" a="1"/>
  <c r="K336" i="5" s="1"/>
  <c r="I343" i="5" a="1"/>
  <c r="I343" i="5" s="1"/>
  <c r="K349" i="5" a="1"/>
  <c r="K349" i="5" s="1"/>
  <c r="G358" i="5" a="1"/>
  <c r="G358" i="5" s="1"/>
  <c r="E365" i="5" a="1"/>
  <c r="E365" i="5" s="1"/>
  <c r="M375" i="5" a="1"/>
  <c r="M375" i="5" s="1"/>
  <c r="N380" i="5" a="1"/>
  <c r="N380" i="5" s="1"/>
  <c r="L385" i="5" a="1"/>
  <c r="L385" i="5" s="1"/>
  <c r="J389" i="5" a="1"/>
  <c r="J389" i="5" s="1"/>
  <c r="J393" i="5" a="1"/>
  <c r="J393" i="5" s="1"/>
  <c r="G398" i="5" a="1"/>
  <c r="G398" i="5" s="1"/>
  <c r="D402" i="5" a="1"/>
  <c r="D402" i="5" s="1"/>
  <c r="G406" i="5" a="1"/>
  <c r="G406" i="5" s="1"/>
  <c r="I409" i="5" a="1"/>
  <c r="I409" i="5" s="1"/>
  <c r="P412" i="5" a="1"/>
  <c r="P412" i="5" s="1"/>
  <c r="L415" i="5" a="1"/>
  <c r="L415" i="5" s="1"/>
  <c r="D419" i="5" a="1"/>
  <c r="D419" i="5" s="1"/>
  <c r="I422" i="5" a="1"/>
  <c r="I422" i="5" s="1"/>
  <c r="K425" i="5" a="1"/>
  <c r="K425" i="5" s="1"/>
  <c r="I428" i="5" a="1"/>
  <c r="I428" i="5" s="1"/>
  <c r="J431" i="5" a="1"/>
  <c r="J431" i="5" s="1"/>
  <c r="H434" i="5" a="1"/>
  <c r="H434" i="5" s="1"/>
  <c r="F439" i="5" a="1"/>
  <c r="F439" i="5" s="1"/>
  <c r="H441" i="5" a="1"/>
  <c r="H441" i="5" s="1"/>
  <c r="I443" i="5" a="1"/>
  <c r="I443" i="5" s="1"/>
  <c r="N445" i="5" a="1"/>
  <c r="N445" i="5" s="1"/>
  <c r="P447" i="5" a="1"/>
  <c r="P447" i="5" s="1"/>
  <c r="O452" i="5" a="1"/>
  <c r="O452" i="5" s="1"/>
  <c r="E455" i="5" a="1"/>
  <c r="E455" i="5" s="1"/>
  <c r="M457" i="5" a="1"/>
  <c r="M457" i="5" s="1"/>
  <c r="I462" i="5" a="1"/>
  <c r="I462" i="5" s="1"/>
  <c r="K464" i="5" a="1"/>
  <c r="K464" i="5" s="1"/>
  <c r="E470" i="5" a="1"/>
  <c r="E470" i="5" s="1"/>
  <c r="F472" i="5" a="1"/>
  <c r="F472" i="5" s="1"/>
  <c r="G474" i="5" a="1"/>
  <c r="G474" i="5" s="1"/>
  <c r="K476" i="5" a="1"/>
  <c r="K476" i="5" s="1"/>
  <c r="H479" i="5" a="1"/>
  <c r="H479" i="5" s="1"/>
  <c r="N481" i="5" a="1"/>
  <c r="N481" i="5" s="1"/>
  <c r="N483" i="5" a="1"/>
  <c r="N483" i="5" s="1"/>
  <c r="E486" i="5" a="1"/>
  <c r="E486" i="5" s="1"/>
  <c r="H490" i="5" a="1"/>
  <c r="H490" i="5" s="1"/>
  <c r="J492" i="5" a="1"/>
  <c r="J492" i="5" s="1"/>
  <c r="E497" i="5" a="1"/>
  <c r="E497" i="5" s="1"/>
  <c r="K499" i="5" a="1"/>
  <c r="K499" i="5" s="1"/>
  <c r="O503" i="5" a="1"/>
  <c r="O503" i="5" s="1"/>
  <c r="E506" i="5" a="1"/>
  <c r="E506" i="5" s="1"/>
  <c r="H508" i="5" a="1"/>
  <c r="H508" i="5" s="1"/>
  <c r="O516" i="5" a="1"/>
  <c r="O516" i="5" s="1"/>
  <c r="E223" i="5" a="1"/>
  <c r="E223" i="5" s="1"/>
  <c r="M329" i="5" a="1"/>
  <c r="M329" i="5" s="1"/>
  <c r="J377" i="5" a="1"/>
  <c r="J377" i="5" s="1"/>
  <c r="F407" i="5" a="1"/>
  <c r="F407" i="5" s="1"/>
  <c r="J429" i="5" a="1"/>
  <c r="J429" i="5" s="1"/>
  <c r="M38" i="5" a="1"/>
  <c r="M38" i="5" s="1"/>
  <c r="K97" i="5" a="1"/>
  <c r="K97" i="5" s="1"/>
  <c r="H142" i="5" a="1"/>
  <c r="H142" i="5" s="1"/>
  <c r="O174" i="5" a="1"/>
  <c r="O174" i="5" s="1"/>
  <c r="N202" i="5" a="1"/>
  <c r="N202" i="5" s="1"/>
  <c r="H218" i="5" a="1"/>
  <c r="H218" i="5" s="1"/>
  <c r="E251" i="5" a="1"/>
  <c r="E251" i="5" s="1"/>
  <c r="P283" i="5" a="1"/>
  <c r="P283" i="5" s="1"/>
  <c r="M295" i="5" a="1"/>
  <c r="M295" i="5" s="1"/>
  <c r="N305" i="5" a="1"/>
  <c r="N305" i="5" s="1"/>
  <c r="J315" i="5" a="1"/>
  <c r="J315" i="5" s="1"/>
  <c r="G326" i="5" a="1"/>
  <c r="G326" i="5" s="1"/>
  <c r="F337" i="5" a="1"/>
  <c r="F337" i="5" s="1"/>
  <c r="H358" i="5" a="1"/>
  <c r="H358" i="5" s="1"/>
  <c r="H365" i="5" a="1"/>
  <c r="H365" i="5" s="1"/>
  <c r="L370" i="5" a="1"/>
  <c r="L370" i="5" s="1"/>
  <c r="J376" i="5" a="1"/>
  <c r="J376" i="5" s="1"/>
  <c r="H381" i="5" a="1"/>
  <c r="H381" i="5" s="1"/>
  <c r="N385" i="5" a="1"/>
  <c r="N385" i="5" s="1"/>
  <c r="P389" i="5" a="1"/>
  <c r="P389" i="5" s="1"/>
  <c r="I394" i="5" a="1"/>
  <c r="I394" i="5" s="1"/>
  <c r="L398" i="5" a="1"/>
  <c r="L398" i="5" s="1"/>
  <c r="K402" i="5" a="1"/>
  <c r="K402" i="5" s="1"/>
  <c r="H406" i="5" a="1"/>
  <c r="H406" i="5" s="1"/>
  <c r="O415" i="5" a="1"/>
  <c r="O415" i="5" s="1"/>
  <c r="J419" i="5" a="1"/>
  <c r="J419" i="5" s="1"/>
  <c r="O422" i="5" a="1"/>
  <c r="O422" i="5" s="1"/>
  <c r="M425" i="5" a="1"/>
  <c r="M425" i="5" s="1"/>
  <c r="J428" i="5" a="1"/>
  <c r="J428" i="5" s="1"/>
  <c r="K431" i="5" a="1"/>
  <c r="K431" i="5" s="1"/>
  <c r="E437" i="5" a="1"/>
  <c r="E437" i="5" s="1"/>
  <c r="G439" i="5" a="1"/>
  <c r="G439" i="5" s="1"/>
  <c r="D446" i="5" a="1"/>
  <c r="D446" i="5" s="1"/>
  <c r="D448" i="5" a="1"/>
  <c r="D448" i="5" s="1"/>
  <c r="G450" i="5" a="1"/>
  <c r="G450" i="5" s="1"/>
  <c r="G453" i="5" a="1"/>
  <c r="G453" i="5" s="1"/>
  <c r="E460" i="5" a="1"/>
  <c r="E460" i="5" s="1"/>
  <c r="L464" i="5" a="1"/>
  <c r="L464" i="5" s="1"/>
  <c r="G467" i="5" a="1"/>
  <c r="G467" i="5" s="1"/>
  <c r="F470" i="5" a="1"/>
  <c r="F470" i="5" s="1"/>
  <c r="H472" i="5" a="1"/>
  <c r="H472" i="5" s="1"/>
  <c r="H474" i="5" a="1"/>
  <c r="H474" i="5" s="1"/>
  <c r="N476" i="5" a="1"/>
  <c r="N476" i="5" s="1"/>
  <c r="I479" i="5" a="1"/>
  <c r="I479" i="5" s="1"/>
  <c r="O481" i="5" a="1"/>
  <c r="O481" i="5" s="1"/>
  <c r="D484" i="5" a="1"/>
  <c r="D484" i="5" s="1"/>
  <c r="F486" i="5" a="1"/>
  <c r="F486" i="5" s="1"/>
  <c r="J488" i="5" a="1"/>
  <c r="J488" i="5" s="1"/>
  <c r="I490" i="5" a="1"/>
  <c r="I490" i="5" s="1"/>
  <c r="N492" i="5" a="1"/>
  <c r="N492" i="5" s="1"/>
  <c r="O494" i="5" a="1"/>
  <c r="O494" i="5" s="1"/>
  <c r="L499" i="5" a="1"/>
  <c r="L499" i="5" s="1"/>
  <c r="M501" i="5" a="1"/>
  <c r="M501" i="5" s="1"/>
  <c r="P503" i="5" a="1"/>
  <c r="P503" i="5" s="1"/>
  <c r="I508" i="5" a="1"/>
  <c r="I508" i="5" s="1"/>
  <c r="J510" i="5" a="1"/>
  <c r="J510" i="5" s="1"/>
  <c r="M512" i="5" a="1"/>
  <c r="M512" i="5" s="1"/>
  <c r="G515" i="5" a="1"/>
  <c r="G515" i="5" s="1"/>
  <c r="P516" i="5" a="1"/>
  <c r="P516" i="5" s="1"/>
  <c r="M207" i="5" a="1"/>
  <c r="M207" i="5" s="1"/>
  <c r="E238" i="5" a="1"/>
  <c r="E238" i="5" s="1"/>
  <c r="J298" i="5" a="1"/>
  <c r="J298" i="5" s="1"/>
  <c r="H345" i="5" a="1"/>
  <c r="H345" i="5" s="1"/>
  <c r="O372" i="5" a="1"/>
  <c r="O372" i="5" s="1"/>
  <c r="H399" i="5" a="1"/>
  <c r="H399" i="5" s="1"/>
  <c r="I420" i="5" a="1"/>
  <c r="I420" i="5" s="1"/>
  <c r="I437" i="5" a="1"/>
  <c r="I437" i="5" s="1"/>
  <c r="K41" i="5" a="1"/>
  <c r="K41" i="5" s="1"/>
  <c r="P105" i="5" a="1"/>
  <c r="P105" i="5" s="1"/>
  <c r="N142" i="5" a="1"/>
  <c r="N142" i="5" s="1"/>
  <c r="K175" i="5" a="1"/>
  <c r="K175" i="5" s="1"/>
  <c r="O202" i="5" a="1"/>
  <c r="O202" i="5" s="1"/>
  <c r="P220" i="5" a="1"/>
  <c r="P220" i="5" s="1"/>
  <c r="K234" i="5" a="1"/>
  <c r="K234" i="5" s="1"/>
  <c r="F251" i="5" a="1"/>
  <c r="F251" i="5" s="1"/>
  <c r="D270" i="5" a="1"/>
  <c r="D270" i="5" s="1"/>
  <c r="D284" i="5" a="1"/>
  <c r="D284" i="5" s="1"/>
  <c r="L296" i="5" a="1"/>
  <c r="L296" i="5" s="1"/>
  <c r="E307" i="5" a="1"/>
  <c r="E307" i="5" s="1"/>
  <c r="K315" i="5" a="1"/>
  <c r="K315" i="5" s="1"/>
  <c r="H326" i="5" a="1"/>
  <c r="H326" i="5" s="1"/>
  <c r="K343" i="5" a="1"/>
  <c r="K343" i="5" s="1"/>
  <c r="P350" i="5" a="1"/>
  <c r="P350" i="5" s="1"/>
  <c r="I358" i="5" a="1"/>
  <c r="I358" i="5" s="1"/>
  <c r="P365" i="5" a="1"/>
  <c r="P365" i="5" s="1"/>
  <c r="N371" i="5" a="1"/>
  <c r="N371" i="5" s="1"/>
  <c r="L376" i="5" a="1"/>
  <c r="L376" i="5" s="1"/>
  <c r="I381" i="5" a="1"/>
  <c r="I381" i="5" s="1"/>
  <c r="E386" i="5" a="1"/>
  <c r="E386" i="5" s="1"/>
  <c r="I390" i="5" a="1"/>
  <c r="I390" i="5" s="1"/>
  <c r="E395" i="5" a="1"/>
  <c r="E395" i="5" s="1"/>
  <c r="M398" i="5" a="1"/>
  <c r="M398" i="5" s="1"/>
  <c r="J406" i="5" a="1"/>
  <c r="J406" i="5" s="1"/>
  <c r="J409" i="5" a="1"/>
  <c r="J409" i="5" s="1"/>
  <c r="I413" i="5" a="1"/>
  <c r="I413" i="5" s="1"/>
  <c r="P415" i="5" a="1"/>
  <c r="P415" i="5" s="1"/>
  <c r="K419" i="5" a="1"/>
  <c r="K419" i="5" s="1"/>
  <c r="D423" i="5" a="1"/>
  <c r="D423" i="5" s="1"/>
  <c r="N425" i="5" a="1"/>
  <c r="N425" i="5" s="1"/>
  <c r="N428" i="5" a="1"/>
  <c r="N428" i="5" s="1"/>
  <c r="M431" i="5" a="1"/>
  <c r="M431" i="5" s="1"/>
  <c r="J434" i="5" a="1"/>
  <c r="J434" i="5" s="1"/>
  <c r="J441" i="5" a="1"/>
  <c r="J441" i="5" s="1"/>
  <c r="J443" i="5" a="1"/>
  <c r="J443" i="5" s="1"/>
  <c r="E446" i="5" a="1"/>
  <c r="E446" i="5" s="1"/>
  <c r="F448" i="5" a="1"/>
  <c r="F448" i="5" s="1"/>
  <c r="H450" i="5" a="1"/>
  <c r="H450" i="5" s="1"/>
  <c r="I455" i="5" a="1"/>
  <c r="I455" i="5" s="1"/>
  <c r="N457" i="5" a="1"/>
  <c r="N457" i="5" s="1"/>
  <c r="G460" i="5" a="1"/>
  <c r="G460" i="5" s="1"/>
  <c r="K462" i="5" a="1"/>
  <c r="K462" i="5" s="1"/>
  <c r="M464" i="5" a="1"/>
  <c r="M464" i="5" s="1"/>
  <c r="M467" i="5" a="1"/>
  <c r="M467" i="5" s="1"/>
  <c r="G470" i="5" a="1"/>
  <c r="G470" i="5" s="1"/>
  <c r="I472" i="5" a="1"/>
  <c r="I472" i="5" s="1"/>
  <c r="L474" i="5" a="1"/>
  <c r="L474" i="5" s="1"/>
  <c r="K479" i="5" a="1"/>
  <c r="K479" i="5" s="1"/>
  <c r="P481" i="5" a="1"/>
  <c r="P481" i="5" s="1"/>
  <c r="G486" i="5" a="1"/>
  <c r="G486" i="5" s="1"/>
  <c r="K488" i="5" a="1"/>
  <c r="K488" i="5" s="1"/>
  <c r="L490" i="5" a="1"/>
  <c r="L490" i="5" s="1"/>
  <c r="O492" i="5" a="1"/>
  <c r="O492" i="5" s="1"/>
  <c r="I497" i="5" a="1"/>
  <c r="I497" i="5" s="1"/>
  <c r="N499" i="5" a="1"/>
  <c r="N499" i="5" s="1"/>
  <c r="E504" i="5" a="1"/>
  <c r="E504" i="5" s="1"/>
  <c r="F506" i="5" a="1"/>
  <c r="F506" i="5" s="1"/>
  <c r="D513" i="5" a="1"/>
  <c r="D513" i="5" s="1"/>
  <c r="N8" i="5" a="1"/>
  <c r="N8" i="5" s="1"/>
  <c r="D112" i="5" a="1"/>
  <c r="D112" i="5" s="1"/>
  <c r="K317" i="5" a="1"/>
  <c r="K317" i="5" s="1"/>
  <c r="K382" i="5" a="1"/>
  <c r="K382" i="5" s="1"/>
  <c r="D414" i="5" a="1"/>
  <c r="D414" i="5" s="1"/>
  <c r="D435" i="5" a="1"/>
  <c r="D435" i="5" s="1"/>
  <c r="L43" i="5" a="1"/>
  <c r="L43" i="5" s="1"/>
  <c r="M109" i="5" a="1"/>
  <c r="M109" i="5" s="1"/>
  <c r="N149" i="5" a="1"/>
  <c r="N149" i="5" s="1"/>
  <c r="J179" i="5" a="1"/>
  <c r="J179" i="5" s="1"/>
  <c r="M204" i="5" a="1"/>
  <c r="M204" i="5" s="1"/>
  <c r="L234" i="5" a="1"/>
  <c r="L234" i="5" s="1"/>
  <c r="E253" i="5" a="1"/>
  <c r="E253" i="5" s="1"/>
  <c r="E270" i="5" a="1"/>
  <c r="E270" i="5" s="1"/>
  <c r="K285" i="5" a="1"/>
  <c r="K285" i="5" s="1"/>
  <c r="E297" i="5" a="1"/>
  <c r="E297" i="5" s="1"/>
  <c r="N307" i="5" a="1"/>
  <c r="N307" i="5" s="1"/>
  <c r="I317" i="5" a="1"/>
  <c r="I317" i="5" s="1"/>
  <c r="D328" i="5" a="1"/>
  <c r="D328" i="5" s="1"/>
  <c r="J337" i="5" a="1"/>
  <c r="J337" i="5" s="1"/>
  <c r="K344" i="5" a="1"/>
  <c r="K344" i="5" s="1"/>
  <c r="N351" i="5" a="1"/>
  <c r="N351" i="5" s="1"/>
  <c r="O358" i="5" a="1"/>
  <c r="O358" i="5" s="1"/>
  <c r="F366" i="5" a="1"/>
  <c r="F366" i="5" s="1"/>
  <c r="D377" i="5" a="1"/>
  <c r="D377" i="5" s="1"/>
  <c r="O381" i="5" a="1"/>
  <c r="O381" i="5" s="1"/>
  <c r="J386" i="5" a="1"/>
  <c r="J386" i="5" s="1"/>
  <c r="K390" i="5" a="1"/>
  <c r="K390" i="5" s="1"/>
  <c r="F395" i="5" a="1"/>
  <c r="F395" i="5" s="1"/>
  <c r="D399" i="5" a="1"/>
  <c r="D399" i="5" s="1"/>
  <c r="L402" i="5" a="1"/>
  <c r="L402" i="5" s="1"/>
  <c r="K406" i="5" a="1"/>
  <c r="K406" i="5" s="1"/>
  <c r="M409" i="5" a="1"/>
  <c r="M409" i="5" s="1"/>
  <c r="J413" i="5" a="1"/>
  <c r="J413" i="5" s="1"/>
  <c r="H416" i="5" a="1"/>
  <c r="H416" i="5" s="1"/>
  <c r="P419" i="5" a="1"/>
  <c r="P419" i="5" s="1"/>
  <c r="E423" i="5" a="1"/>
  <c r="E423" i="5" s="1"/>
  <c r="O425" i="5" a="1"/>
  <c r="O425" i="5" s="1"/>
  <c r="O428" i="5" a="1"/>
  <c r="O428" i="5" s="1"/>
  <c r="K434" i="5" a="1"/>
  <c r="K434" i="5" s="1"/>
  <c r="F437" i="5" a="1"/>
  <c r="F437" i="5" s="1"/>
  <c r="H439" i="5" a="1"/>
  <c r="H439" i="5" s="1"/>
  <c r="K441" i="5" a="1"/>
  <c r="K441" i="5" s="1"/>
  <c r="K443" i="5" a="1"/>
  <c r="K443" i="5" s="1"/>
  <c r="F446" i="5" a="1"/>
  <c r="F446" i="5" s="1"/>
  <c r="G448" i="5" a="1"/>
  <c r="G448" i="5" s="1"/>
  <c r="L450" i="5" a="1"/>
  <c r="L450" i="5" s="1"/>
  <c r="H453" i="5" a="1"/>
  <c r="H453" i="5" s="1"/>
  <c r="K455" i="5" a="1"/>
  <c r="K455" i="5" s="1"/>
  <c r="O457" i="5" a="1"/>
  <c r="O457" i="5" s="1"/>
  <c r="L460" i="5" a="1"/>
  <c r="L460" i="5" s="1"/>
  <c r="O462" i="5" a="1"/>
  <c r="O462" i="5" s="1"/>
  <c r="F465" i="5" a="1"/>
  <c r="F465" i="5" s="1"/>
  <c r="N467" i="5" a="1"/>
  <c r="N467" i="5" s="1"/>
  <c r="H470" i="5" a="1"/>
  <c r="H470" i="5" s="1"/>
  <c r="J472" i="5" a="1"/>
  <c r="J472" i="5" s="1"/>
  <c r="M474" i="5" a="1"/>
  <c r="M474" i="5" s="1"/>
  <c r="D477" i="5" a="1"/>
  <c r="D477" i="5" s="1"/>
  <c r="L479" i="5" a="1"/>
  <c r="L479" i="5" s="1"/>
  <c r="E484" i="5" a="1"/>
  <c r="E484" i="5" s="1"/>
  <c r="H486" i="5" a="1"/>
  <c r="H486" i="5" s="1"/>
  <c r="L488" i="5" a="1"/>
  <c r="L488" i="5" s="1"/>
  <c r="P492" i="5" a="1"/>
  <c r="P492" i="5" s="1"/>
  <c r="F495" i="5" a="1"/>
  <c r="F495" i="5" s="1"/>
  <c r="J497" i="5" a="1"/>
  <c r="J497" i="5" s="1"/>
  <c r="O499" i="5" a="1"/>
  <c r="O499" i="5" s="1"/>
  <c r="N501" i="5" a="1"/>
  <c r="N501" i="5" s="1"/>
  <c r="G506" i="5" a="1"/>
  <c r="G506" i="5" s="1"/>
  <c r="K508" i="5" a="1"/>
  <c r="K508" i="5" s="1"/>
  <c r="K510" i="5" a="1"/>
  <c r="K510" i="5" s="1"/>
  <c r="I513" i="5" a="1"/>
  <c r="I513" i="5" s="1"/>
  <c r="H515" i="5" a="1"/>
  <c r="H515" i="5" s="1"/>
  <c r="K8" i="5" a="1"/>
  <c r="K8" i="5" s="1"/>
  <c r="H181" i="5" a="1"/>
  <c r="H181" i="5" s="1"/>
  <c r="E254" i="5" a="1"/>
  <c r="E254" i="5" s="1"/>
  <c r="H367" i="5" a="1"/>
  <c r="H367" i="5" s="1"/>
  <c r="E391" i="5" a="1"/>
  <c r="E391" i="5" s="1"/>
  <c r="G410" i="5" a="1"/>
  <c r="G410" i="5" s="1"/>
  <c r="D426" i="5" a="1"/>
  <c r="D426" i="5" s="1"/>
  <c r="M441" i="5" a="1"/>
  <c r="M441" i="5" s="1"/>
  <c r="N43" i="5" a="1"/>
  <c r="N43" i="5" s="1"/>
  <c r="N109" i="5" a="1"/>
  <c r="N109" i="5" s="1"/>
  <c r="P149" i="5" a="1"/>
  <c r="P149" i="5" s="1"/>
  <c r="O179" i="5" a="1"/>
  <c r="O179" i="5" s="1"/>
  <c r="J205" i="5" a="1"/>
  <c r="J205" i="5" s="1"/>
  <c r="L222" i="5" a="1"/>
  <c r="L222" i="5" s="1"/>
  <c r="F235" i="5" a="1"/>
  <c r="F235" i="5" s="1"/>
  <c r="K253" i="5" a="1"/>
  <c r="K253" i="5" s="1"/>
  <c r="H272" i="5" a="1"/>
  <c r="H272" i="5" s="1"/>
  <c r="M285" i="5" a="1"/>
  <c r="M285" i="5" s="1"/>
  <c r="F297" i="5" a="1"/>
  <c r="F297" i="5" s="1"/>
  <c r="P308" i="5" a="1"/>
  <c r="P308" i="5" s="1"/>
  <c r="J338" i="5" a="1"/>
  <c r="J338" i="5" s="1"/>
  <c r="M344" i="5" a="1"/>
  <c r="M344" i="5" s="1"/>
  <c r="E352" i="5" a="1"/>
  <c r="E352" i="5" s="1"/>
  <c r="F359" i="5" a="1"/>
  <c r="F359" i="5" s="1"/>
  <c r="G367" i="5" a="1"/>
  <c r="G367" i="5" s="1"/>
  <c r="L372" i="5" a="1"/>
  <c r="L372" i="5" s="1"/>
  <c r="I377" i="5" a="1"/>
  <c r="I377" i="5" s="1"/>
  <c r="P381" i="5" a="1"/>
  <c r="P381" i="5" s="1"/>
  <c r="M386" i="5" a="1"/>
  <c r="M386" i="5" s="1"/>
  <c r="O390" i="5" a="1"/>
  <c r="O390" i="5" s="1"/>
  <c r="J395" i="5" a="1"/>
  <c r="J395" i="5" s="1"/>
  <c r="E399" i="5" a="1"/>
  <c r="E399" i="5" s="1"/>
  <c r="O402" i="5" a="1"/>
  <c r="O402" i="5" s="1"/>
  <c r="E407" i="5" a="1"/>
  <c r="E407" i="5" s="1"/>
  <c r="F410" i="5" a="1"/>
  <c r="F410" i="5" s="1"/>
  <c r="O413" i="5" a="1"/>
  <c r="O413" i="5" s="1"/>
  <c r="K416" i="5" a="1"/>
  <c r="K416" i="5" s="1"/>
  <c r="D420" i="5" a="1"/>
  <c r="D420" i="5" s="1"/>
  <c r="F423" i="5" a="1"/>
  <c r="F423" i="5" s="1"/>
  <c r="P428" i="5" a="1"/>
  <c r="P428" i="5" s="1"/>
  <c r="N431" i="5" a="1"/>
  <c r="N431" i="5" s="1"/>
  <c r="M434" i="5" a="1"/>
  <c r="M434" i="5" s="1"/>
  <c r="H437" i="5" a="1"/>
  <c r="H437" i="5" s="1"/>
  <c r="I439" i="5" a="1"/>
  <c r="I439" i="5" s="1"/>
  <c r="L441" i="5" a="1"/>
  <c r="L441" i="5" s="1"/>
  <c r="M443" i="5" a="1"/>
  <c r="M443" i="5" s="1"/>
  <c r="K448" i="5" a="1"/>
  <c r="K448" i="5" s="1"/>
  <c r="N450" i="5" a="1"/>
  <c r="N450" i="5" s="1"/>
  <c r="I453" i="5" a="1"/>
  <c r="I453" i="5" s="1"/>
  <c r="L455" i="5" a="1"/>
  <c r="L455" i="5" s="1"/>
  <c r="P457" i="5" a="1"/>
  <c r="P457" i="5" s="1"/>
  <c r="M460" i="5" a="1"/>
  <c r="M460" i="5" s="1"/>
  <c r="E463" i="5" a="1"/>
  <c r="E463" i="5" s="1"/>
  <c r="J465" i="5" a="1"/>
  <c r="J465" i="5" s="1"/>
  <c r="J470" i="5" a="1"/>
  <c r="J470" i="5" s="1"/>
  <c r="K472" i="5" a="1"/>
  <c r="K472" i="5" s="1"/>
  <c r="E480" i="5" a="1"/>
  <c r="E480" i="5" s="1"/>
  <c r="G482" i="5" a="1"/>
  <c r="G482" i="5" s="1"/>
  <c r="F484" i="5" a="1"/>
  <c r="F484" i="5" s="1"/>
  <c r="M488" i="5" a="1"/>
  <c r="M488" i="5" s="1"/>
  <c r="M490" i="5" a="1"/>
  <c r="M490" i="5" s="1"/>
  <c r="D493" i="5" a="1"/>
  <c r="D493" i="5" s="1"/>
  <c r="G495" i="5" a="1"/>
  <c r="G495" i="5" s="1"/>
  <c r="L497" i="5" a="1"/>
  <c r="L497" i="5" s="1"/>
  <c r="P499" i="5" a="1"/>
  <c r="P499" i="5" s="1"/>
  <c r="O501" i="5" a="1"/>
  <c r="O501" i="5" s="1"/>
  <c r="H504" i="5" a="1"/>
  <c r="H504" i="5" s="1"/>
  <c r="H506" i="5" a="1"/>
  <c r="H506" i="5" s="1"/>
  <c r="O508" i="5" a="1"/>
  <c r="O508" i="5" s="1"/>
  <c r="P510" i="5" a="1"/>
  <c r="P510" i="5" s="1"/>
  <c r="J513" i="5" a="1"/>
  <c r="J513" i="5" s="1"/>
  <c r="J8" i="5" a="1"/>
  <c r="J8" i="5" s="1"/>
  <c r="O43" i="5" a="1"/>
  <c r="O43" i="5" s="1"/>
  <c r="F387" i="5" a="1"/>
  <c r="F387" i="5" s="1"/>
  <c r="P402" i="5" a="1"/>
  <c r="P402" i="5" s="1"/>
  <c r="G423" i="5" a="1"/>
  <c r="G423" i="5" s="1"/>
  <c r="L446" i="5" a="1"/>
  <c r="L446" i="5" s="1"/>
  <c r="P55" i="5" a="1"/>
  <c r="P55" i="5" s="1"/>
  <c r="K112" i="5" a="1"/>
  <c r="K112" i="5" s="1"/>
  <c r="H154" i="5" a="1"/>
  <c r="H154" i="5" s="1"/>
  <c r="J183" i="5" a="1"/>
  <c r="J183" i="5" s="1"/>
  <c r="N207" i="5" a="1"/>
  <c r="N207" i="5" s="1"/>
  <c r="O224" i="5" a="1"/>
  <c r="O224" i="5" s="1"/>
  <c r="F238" i="5" a="1"/>
  <c r="F238" i="5" s="1"/>
  <c r="I254" i="5" a="1"/>
  <c r="I254" i="5" s="1"/>
  <c r="K273" i="5" a="1"/>
  <c r="K273" i="5" s="1"/>
  <c r="O288" i="5" a="1"/>
  <c r="O288" i="5" s="1"/>
  <c r="I299" i="5" a="1"/>
  <c r="I299" i="5" s="1"/>
  <c r="G309" i="5" a="1"/>
  <c r="G309" i="5" s="1"/>
  <c r="L317" i="5" a="1"/>
  <c r="L317" i="5" s="1"/>
  <c r="O329" i="5" a="1"/>
  <c r="O329" i="5" s="1"/>
  <c r="M339" i="5" a="1"/>
  <c r="M339" i="5" s="1"/>
  <c r="I345" i="5" a="1"/>
  <c r="I345" i="5" s="1"/>
  <c r="K352" i="5" a="1"/>
  <c r="K352" i="5" s="1"/>
  <c r="K360" i="5" a="1"/>
  <c r="K360" i="5" s="1"/>
  <c r="I367" i="5" a="1"/>
  <c r="I367" i="5" s="1"/>
  <c r="P372" i="5" a="1"/>
  <c r="P372" i="5" s="1"/>
  <c r="N377" i="5" a="1"/>
  <c r="N377" i="5" s="1"/>
  <c r="L382" i="5" a="1"/>
  <c r="L382" i="5" s="1"/>
  <c r="G387" i="5" a="1"/>
  <c r="G387" i="5" s="1"/>
  <c r="J391" i="5" a="1"/>
  <c r="J391" i="5" s="1"/>
  <c r="L395" i="5" a="1"/>
  <c r="L395" i="5" s="1"/>
  <c r="I399" i="5" a="1"/>
  <c r="I399" i="5" s="1"/>
  <c r="D403" i="5" a="1"/>
  <c r="D403" i="5" s="1"/>
  <c r="O407" i="5" a="1"/>
  <c r="O407" i="5" s="1"/>
  <c r="L410" i="5" a="1"/>
  <c r="L410" i="5" s="1"/>
  <c r="G414" i="5" a="1"/>
  <c r="G414" i="5" s="1"/>
  <c r="E426" i="5" a="1"/>
  <c r="E426" i="5" s="1"/>
  <c r="K429" i="5" a="1"/>
  <c r="K429" i="5" s="1"/>
  <c r="G432" i="5" a="1"/>
  <c r="G432" i="5" s="1"/>
  <c r="E435" i="5" a="1"/>
  <c r="E435" i="5" s="1"/>
  <c r="N437" i="5" a="1"/>
  <c r="N437" i="5" s="1"/>
  <c r="O439" i="5" a="1"/>
  <c r="O439" i="5" s="1"/>
  <c r="O441" i="5" a="1"/>
  <c r="O441" i="5" s="1"/>
  <c r="F444" i="5" a="1"/>
  <c r="F444" i="5" s="1"/>
  <c r="G451" i="5" a="1"/>
  <c r="G451" i="5" s="1"/>
  <c r="K453" i="5" a="1"/>
  <c r="K453" i="5" s="1"/>
  <c r="O455" i="5" a="1"/>
  <c r="O455" i="5" s="1"/>
  <c r="J458" i="5" a="1"/>
  <c r="J458" i="5" s="1"/>
  <c r="H463" i="5" a="1"/>
  <c r="H463" i="5" s="1"/>
  <c r="M465" i="5" a="1"/>
  <c r="M465" i="5" s="1"/>
  <c r="P467" i="5" a="1"/>
  <c r="P467" i="5" s="1"/>
  <c r="O470" i="5" a="1"/>
  <c r="O470" i="5" s="1"/>
  <c r="N472" i="5" a="1"/>
  <c r="N472" i="5" s="1"/>
  <c r="G477" i="5" a="1"/>
  <c r="G477" i="5" s="1"/>
  <c r="I480" i="5" a="1"/>
  <c r="I480" i="5" s="1"/>
  <c r="M482" i="5" a="1"/>
  <c r="M482" i="5" s="1"/>
  <c r="O484" i="5" a="1"/>
  <c r="O484" i="5" s="1"/>
  <c r="N486" i="5" a="1"/>
  <c r="N486" i="5" s="1"/>
  <c r="N490" i="5" a="1"/>
  <c r="N490" i="5" s="1"/>
  <c r="E493" i="5" a="1"/>
  <c r="E493" i="5" s="1"/>
  <c r="J495" i="5" a="1"/>
  <c r="J495" i="5" s="1"/>
  <c r="N497" i="5" a="1"/>
  <c r="N497" i="5" s="1"/>
  <c r="K502" i="5" a="1"/>
  <c r="K502" i="5" s="1"/>
  <c r="N504" i="5" a="1"/>
  <c r="N504" i="5" s="1"/>
  <c r="D507" i="5" a="1"/>
  <c r="D507" i="5" s="1"/>
  <c r="G509" i="5" a="1"/>
  <c r="G509" i="5" s="1"/>
  <c r="L513" i="5" a="1"/>
  <c r="L513" i="5" s="1"/>
  <c r="H8" i="5" a="1"/>
  <c r="H8" i="5" s="1"/>
  <c r="P58" i="5" a="1"/>
  <c r="P58" i="5" s="1"/>
  <c r="L119" i="5" a="1"/>
  <c r="L119" i="5" s="1"/>
  <c r="L156" i="5" a="1"/>
  <c r="L156" i="5" s="1"/>
  <c r="E187" i="5" a="1"/>
  <c r="E187" i="5" s="1"/>
  <c r="D209" i="5" a="1"/>
  <c r="D209" i="5" s="1"/>
  <c r="P240" i="5" a="1"/>
  <c r="P240" i="5" s="1"/>
  <c r="G257" i="5" a="1"/>
  <c r="G257" i="5" s="1"/>
  <c r="M274" i="5" a="1"/>
  <c r="M274" i="5" s="1"/>
  <c r="D289" i="5" a="1"/>
  <c r="D289" i="5" s="1"/>
  <c r="J300" i="5" a="1"/>
  <c r="J300" i="5" s="1"/>
  <c r="I309" i="5" a="1"/>
  <c r="I309" i="5" s="1"/>
  <c r="E70" i="5" a="1"/>
  <c r="E70" i="5" s="1"/>
  <c r="O161" i="5" a="1"/>
  <c r="O161" i="5" s="1"/>
  <c r="M213" i="5" a="1"/>
  <c r="M213" i="5" s="1"/>
  <c r="K247" i="5" a="1"/>
  <c r="K247" i="5" s="1"/>
  <c r="J290" i="5" a="1"/>
  <c r="J290" i="5" s="1"/>
  <c r="O312" i="5" a="1"/>
  <c r="O312" i="5" s="1"/>
  <c r="I333" i="5" a="1"/>
  <c r="I333" i="5" s="1"/>
  <c r="J347" i="5" a="1"/>
  <c r="J347" i="5" s="1"/>
  <c r="G362" i="5" a="1"/>
  <c r="G362" i="5" s="1"/>
  <c r="I375" i="5" a="1"/>
  <c r="I375" i="5" s="1"/>
  <c r="P383" i="5" a="1"/>
  <c r="P383" i="5" s="1"/>
  <c r="F393" i="5" a="1"/>
  <c r="F393" i="5" s="1"/>
  <c r="O400" i="5" a="1"/>
  <c r="O400" i="5" s="1"/>
  <c r="D415" i="5" a="1"/>
  <c r="D415" i="5" s="1"/>
  <c r="K421" i="5" a="1"/>
  <c r="K421" i="5" s="1"/>
  <c r="F427" i="5" a="1"/>
  <c r="F427" i="5" s="1"/>
  <c r="G433" i="5" a="1"/>
  <c r="G433" i="5" s="1"/>
  <c r="G438" i="5" a="1"/>
  <c r="G438" i="5" s="1"/>
  <c r="F447" i="5" a="1"/>
  <c r="F447" i="5" s="1"/>
  <c r="L451" i="5" a="1"/>
  <c r="L451" i="5" s="1"/>
  <c r="P455" i="5" a="1"/>
  <c r="P455" i="5" s="1"/>
  <c r="O459" i="5" a="1"/>
  <c r="O459" i="5" s="1"/>
  <c r="H464" i="5" a="1"/>
  <c r="H464" i="5" s="1"/>
  <c r="P468" i="5" a="1"/>
  <c r="P468" i="5" s="1"/>
  <c r="F473" i="5" a="1"/>
  <c r="F473" i="5" s="1"/>
  <c r="E477" i="5" a="1"/>
  <c r="E477" i="5" s="1"/>
  <c r="F485" i="5" a="1"/>
  <c r="F485" i="5" s="1"/>
  <c r="K489" i="5" a="1"/>
  <c r="K489" i="5" s="1"/>
  <c r="F493" i="5" a="1"/>
  <c r="F493" i="5" s="1"/>
  <c r="O500" i="5" a="1"/>
  <c r="O500" i="5" s="1"/>
  <c r="E505" i="5" a="1"/>
  <c r="E505" i="5" s="1"/>
  <c r="J509" i="5" a="1"/>
  <c r="J509" i="5" s="1"/>
  <c r="K513" i="5" a="1"/>
  <c r="K513" i="5" s="1"/>
  <c r="J516" i="5" a="1"/>
  <c r="J516" i="5" s="1"/>
  <c r="L502" i="5" a="1"/>
  <c r="L502" i="5" s="1"/>
  <c r="E8" i="5" a="1"/>
  <c r="E8" i="5" s="1"/>
  <c r="P482" i="5" a="1"/>
  <c r="P482" i="5" s="1"/>
  <c r="G229" i="5" a="1"/>
  <c r="G229" i="5" s="1"/>
  <c r="L404" i="5" a="1"/>
  <c r="L404" i="5" s="1"/>
  <c r="I458" i="5" a="1"/>
  <c r="I458" i="5" s="1"/>
  <c r="E125" i="5" a="1"/>
  <c r="E125" i="5" s="1"/>
  <c r="M355" i="5" a="1"/>
  <c r="M355" i="5" s="1"/>
  <c r="N404" i="5" a="1"/>
  <c r="N404" i="5" s="1"/>
  <c r="D436" i="5" a="1"/>
  <c r="D436" i="5" s="1"/>
  <c r="M458" i="5" a="1"/>
  <c r="M458" i="5" s="1"/>
  <c r="F480" i="5" a="1"/>
  <c r="F480" i="5" s="1"/>
  <c r="G499" i="5" a="1"/>
  <c r="G499" i="5" s="1"/>
  <c r="F128" i="5" a="1"/>
  <c r="F128" i="5" s="1"/>
  <c r="P321" i="5" a="1"/>
  <c r="P321" i="5" s="1"/>
  <c r="I397" i="5" a="1"/>
  <c r="I397" i="5" s="1"/>
  <c r="J430" i="5" a="1"/>
  <c r="J430" i="5" s="1"/>
  <c r="P449" i="5" a="1"/>
  <c r="P449" i="5" s="1"/>
  <c r="I471" i="5" a="1"/>
  <c r="I471" i="5" s="1"/>
  <c r="L495" i="5" a="1"/>
  <c r="L495" i="5" s="1"/>
  <c r="N199" i="5" a="1"/>
  <c r="N199" i="5" s="1"/>
  <c r="M342" i="5" a="1"/>
  <c r="M342" i="5" s="1"/>
  <c r="L397" i="5" a="1"/>
  <c r="L397" i="5" s="1"/>
  <c r="L73" i="5" a="1"/>
  <c r="L73" i="5" s="1"/>
  <c r="H163" i="5" a="1"/>
  <c r="H163" i="5" s="1"/>
  <c r="K214" i="5" a="1"/>
  <c r="K214" i="5" s="1"/>
  <c r="M291" i="5" a="1"/>
  <c r="M291" i="5" s="1"/>
  <c r="P312" i="5" a="1"/>
  <c r="P312" i="5" s="1"/>
  <c r="E334" i="5" a="1"/>
  <c r="E334" i="5" s="1"/>
  <c r="J348" i="5" a="1"/>
  <c r="J348" i="5" s="1"/>
  <c r="F363" i="5" a="1"/>
  <c r="F363" i="5" s="1"/>
  <c r="J375" i="5" a="1"/>
  <c r="J375" i="5" s="1"/>
  <c r="L384" i="5" a="1"/>
  <c r="L384" i="5" s="1"/>
  <c r="G393" i="5" a="1"/>
  <c r="G393" i="5" s="1"/>
  <c r="E401" i="5" a="1"/>
  <c r="E401" i="5" s="1"/>
  <c r="M408" i="5" a="1"/>
  <c r="M408" i="5" s="1"/>
  <c r="G427" i="5" a="1"/>
  <c r="G427" i="5" s="1"/>
  <c r="H433" i="5" a="1"/>
  <c r="H433" i="5" s="1"/>
  <c r="M442" i="5" a="1"/>
  <c r="M442" i="5" s="1"/>
  <c r="G447" i="5" a="1"/>
  <c r="G447" i="5" s="1"/>
  <c r="P451" i="5" a="1"/>
  <c r="P451" i="5" s="1"/>
  <c r="G456" i="5" a="1"/>
  <c r="G456" i="5" s="1"/>
  <c r="D461" i="5" a="1"/>
  <c r="D461" i="5" s="1"/>
  <c r="I464" i="5" a="1"/>
  <c r="I464" i="5" s="1"/>
  <c r="D469" i="5" a="1"/>
  <c r="D469" i="5" s="1"/>
  <c r="I473" i="5" a="1"/>
  <c r="I473" i="5" s="1"/>
  <c r="L477" i="5" a="1"/>
  <c r="L477" i="5" s="1"/>
  <c r="J481" i="5" a="1"/>
  <c r="J481" i="5" s="1"/>
  <c r="L493" i="5" a="1"/>
  <c r="L493" i="5" s="1"/>
  <c r="M497" i="5" a="1"/>
  <c r="M497" i="5" s="1"/>
  <c r="G501" i="5" a="1"/>
  <c r="G501" i="5" s="1"/>
  <c r="K509" i="5" a="1"/>
  <c r="K509" i="5" s="1"/>
  <c r="M513" i="5" a="1"/>
  <c r="M513" i="5" s="1"/>
  <c r="D514" i="5" a="1"/>
  <c r="D514" i="5" s="1"/>
  <c r="I502" i="5" a="1"/>
  <c r="I502" i="5" s="1"/>
  <c r="G514" i="5" a="1"/>
  <c r="G514" i="5" s="1"/>
  <c r="F8" i="5" a="1"/>
  <c r="F8" i="5" s="1"/>
  <c r="D170" i="5" a="1"/>
  <c r="D170" i="5" s="1"/>
  <c r="P377" i="5" a="1"/>
  <c r="P377" i="5" s="1"/>
  <c r="P423" i="5" a="1"/>
  <c r="P423" i="5" s="1"/>
  <c r="P448" i="5" a="1"/>
  <c r="P448" i="5" s="1"/>
  <c r="H469" i="5" a="1"/>
  <c r="H469" i="5" s="1"/>
  <c r="I486" i="5" a="1"/>
  <c r="I486" i="5" s="1"/>
  <c r="O509" i="5" a="1"/>
  <c r="O509" i="5" s="1"/>
  <c r="K514" i="5" a="1"/>
  <c r="K514" i="5" s="1"/>
  <c r="H301" i="5" a="1"/>
  <c r="H301" i="5" s="1"/>
  <c r="F369" i="5" a="1"/>
  <c r="F369" i="5" s="1"/>
  <c r="K404" i="5" a="1"/>
  <c r="K404" i="5" s="1"/>
  <c r="O435" i="5" a="1"/>
  <c r="O435" i="5" s="1"/>
  <c r="P456" i="5" a="1"/>
  <c r="P456" i="5" s="1"/>
  <c r="N474" i="5" a="1"/>
  <c r="N474" i="5" s="1"/>
  <c r="H124" i="5" a="1"/>
  <c r="H124" i="5" s="1"/>
  <c r="D370" i="5" a="1"/>
  <c r="D370" i="5" s="1"/>
  <c r="N444" i="5" a="1"/>
  <c r="N444" i="5" s="1"/>
  <c r="K478" i="5" a="1"/>
  <c r="K478" i="5" s="1"/>
  <c r="O498" i="5" a="1"/>
  <c r="O498" i="5" s="1"/>
  <c r="L193" i="5" a="1"/>
  <c r="L193" i="5" s="1"/>
  <c r="E370" i="5" a="1"/>
  <c r="E370" i="5" s="1"/>
  <c r="N411" i="5" a="1"/>
  <c r="N411" i="5" s="1"/>
  <c r="J440" i="5" a="1"/>
  <c r="J440" i="5" s="1"/>
  <c r="F462" i="5" a="1"/>
  <c r="F462" i="5" s="1"/>
  <c r="I483" i="5" a="1"/>
  <c r="I483" i="5" s="1"/>
  <c r="G503" i="5" a="1"/>
  <c r="G503" i="5" s="1"/>
  <c r="D241" i="5" a="1"/>
  <c r="D241" i="5" s="1"/>
  <c r="F356" i="5" a="1"/>
  <c r="F356" i="5" s="1"/>
  <c r="G412" i="5" a="1"/>
  <c r="G412" i="5" s="1"/>
  <c r="L440" i="5" a="1"/>
  <c r="L440" i="5" s="1"/>
  <c r="L480" i="5" a="1"/>
  <c r="L480" i="5" s="1"/>
  <c r="F500" i="5" a="1"/>
  <c r="F500" i="5" s="1"/>
  <c r="N128" i="5" a="1"/>
  <c r="N128" i="5" s="1"/>
  <c r="G356" i="5" a="1"/>
  <c r="G356" i="5" s="1"/>
  <c r="I75" i="5" a="1"/>
  <c r="I75" i="5" s="1"/>
  <c r="I165" i="5" a="1"/>
  <c r="I165" i="5" s="1"/>
  <c r="O214" i="5" a="1"/>
  <c r="O214" i="5" s="1"/>
  <c r="G259" i="5" a="1"/>
  <c r="G259" i="5" s="1"/>
  <c r="J292" i="5" a="1"/>
  <c r="J292" i="5" s="1"/>
  <c r="M313" i="5" a="1"/>
  <c r="M313" i="5" s="1"/>
  <c r="F334" i="5" a="1"/>
  <c r="F334" i="5" s="1"/>
  <c r="D349" i="5" a="1"/>
  <c r="D349" i="5" s="1"/>
  <c r="F364" i="5" a="1"/>
  <c r="F364" i="5" s="1"/>
  <c r="H385" i="5" a="1"/>
  <c r="H385" i="5" s="1"/>
  <c r="H393" i="5" a="1"/>
  <c r="H393" i="5" s="1"/>
  <c r="G401" i="5" a="1"/>
  <c r="G401" i="5" s="1"/>
  <c r="J415" i="5" a="1"/>
  <c r="J415" i="5" s="1"/>
  <c r="N421" i="5" a="1"/>
  <c r="N421" i="5" s="1"/>
  <c r="J427" i="5" a="1"/>
  <c r="J427" i="5" s="1"/>
  <c r="L433" i="5" a="1"/>
  <c r="L433" i="5" s="1"/>
  <c r="I438" i="5" a="1"/>
  <c r="I438" i="5" s="1"/>
  <c r="L447" i="5" a="1"/>
  <c r="L447" i="5" s="1"/>
  <c r="I452" i="5" a="1"/>
  <c r="I452" i="5" s="1"/>
  <c r="H456" i="5" a="1"/>
  <c r="H456" i="5" s="1"/>
  <c r="E461" i="5" a="1"/>
  <c r="E461" i="5" s="1"/>
  <c r="J464" i="5" a="1"/>
  <c r="J464" i="5" s="1"/>
  <c r="K473" i="5" a="1"/>
  <c r="K473" i="5" s="1"/>
  <c r="H482" i="5" a="1"/>
  <c r="H482" i="5" s="1"/>
  <c r="J485" i="5" a="1"/>
  <c r="J485" i="5" s="1"/>
  <c r="L489" i="5" a="1"/>
  <c r="L489" i="5" s="1"/>
  <c r="M493" i="5" a="1"/>
  <c r="M493" i="5" s="1"/>
  <c r="G498" i="5" a="1"/>
  <c r="G498" i="5" s="1"/>
  <c r="H501" i="5" a="1"/>
  <c r="H501" i="5" s="1"/>
  <c r="K505" i="5" a="1"/>
  <c r="K505" i="5" s="1"/>
  <c r="I8" i="5" a="1"/>
  <c r="I8" i="5" s="1"/>
  <c r="D86" i="5" a="1"/>
  <c r="D86" i="5" s="1"/>
  <c r="O259" i="5" a="1"/>
  <c r="O259" i="5" s="1"/>
  <c r="M317" i="5" a="1"/>
  <c r="M317" i="5" s="1"/>
  <c r="H387" i="5" a="1"/>
  <c r="H387" i="5" s="1"/>
  <c r="F403" i="5" a="1"/>
  <c r="F403" i="5" s="1"/>
  <c r="E417" i="5" a="1"/>
  <c r="E417" i="5" s="1"/>
  <c r="M435" i="5" a="1"/>
  <c r="M435" i="5" s="1"/>
  <c r="G461" i="5" a="1"/>
  <c r="G461" i="5" s="1"/>
  <c r="L473" i="5" a="1"/>
  <c r="L473" i="5" s="1"/>
  <c r="N482" i="5" a="1"/>
  <c r="N482" i="5" s="1"/>
  <c r="I514" i="5" a="1"/>
  <c r="I514" i="5" s="1"/>
  <c r="H510" i="5" a="1"/>
  <c r="H510" i="5" s="1"/>
  <c r="O192" i="5" a="1"/>
  <c r="O192" i="5" s="1"/>
  <c r="G321" i="5" a="1"/>
  <c r="G321" i="5" s="1"/>
  <c r="H379" i="5" a="1"/>
  <c r="H379" i="5" s="1"/>
  <c r="D411" i="5" a="1"/>
  <c r="D411" i="5" s="1"/>
  <c r="F449" i="5" a="1"/>
  <c r="F449" i="5" s="1"/>
  <c r="O461" i="5" a="1"/>
  <c r="O461" i="5" s="1"/>
  <c r="F487" i="5" a="1"/>
  <c r="F487" i="5" s="1"/>
  <c r="F507" i="5" a="1"/>
  <c r="F507" i="5" s="1"/>
  <c r="M301" i="5" a="1"/>
  <c r="M301" i="5" s="1"/>
  <c r="I379" i="5" a="1"/>
  <c r="I379" i="5" s="1"/>
  <c r="E411" i="5" a="1"/>
  <c r="E411" i="5" s="1"/>
  <c r="I440" i="5" a="1"/>
  <c r="I440" i="5" s="1"/>
  <c r="E462" i="5" a="1"/>
  <c r="E462" i="5" s="1"/>
  <c r="G487" i="5" a="1"/>
  <c r="G487" i="5" s="1"/>
  <c r="H511" i="5" a="1"/>
  <c r="H511" i="5" s="1"/>
  <c r="G302" i="5" a="1"/>
  <c r="G302" i="5" s="1"/>
  <c r="O379" i="5" a="1"/>
  <c r="O379" i="5" s="1"/>
  <c r="G418" i="5" a="1"/>
  <c r="G418" i="5" s="1"/>
  <c r="L449" i="5" a="1"/>
  <c r="L449" i="5" s="1"/>
  <c r="H471" i="5" a="1"/>
  <c r="H471" i="5" s="1"/>
  <c r="H491" i="5" a="1"/>
  <c r="H491" i="5" s="1"/>
  <c r="I511" i="5" a="1"/>
  <c r="I511" i="5" s="1"/>
  <c r="D303" i="5" a="1"/>
  <c r="D303" i="5" s="1"/>
  <c r="P379" i="5" a="1"/>
  <c r="P379" i="5" s="1"/>
  <c r="I418" i="5" a="1"/>
  <c r="I418" i="5" s="1"/>
  <c r="H445" i="5" a="1"/>
  <c r="H445" i="5" s="1"/>
  <c r="K487" i="5" a="1"/>
  <c r="K487" i="5" s="1"/>
  <c r="N507" i="5" a="1"/>
  <c r="N507" i="5" s="1"/>
  <c r="N241" i="5" a="1"/>
  <c r="N241" i="5" s="1"/>
  <c r="K325" i="5" a="1"/>
  <c r="K325" i="5" s="1"/>
  <c r="E380" i="5" a="1"/>
  <c r="E380" i="5" s="1"/>
  <c r="L85" i="5" a="1"/>
  <c r="L85" i="5" s="1"/>
  <c r="O227" i="5" a="1"/>
  <c r="O227" i="5" s="1"/>
  <c r="N313" i="5" a="1"/>
  <c r="N313" i="5" s="1"/>
  <c r="K335" i="5" a="1"/>
  <c r="K335" i="5" s="1"/>
  <c r="G349" i="5" a="1"/>
  <c r="G349" i="5" s="1"/>
  <c r="G364" i="5" a="1"/>
  <c r="G364" i="5" s="1"/>
  <c r="K375" i="5" a="1"/>
  <c r="K375" i="5" s="1"/>
  <c r="G409" i="5" a="1"/>
  <c r="G409" i="5" s="1"/>
  <c r="K415" i="5" a="1"/>
  <c r="K415" i="5" s="1"/>
  <c r="E428" i="5" a="1"/>
  <c r="E428" i="5" s="1"/>
  <c r="N433" i="5" a="1"/>
  <c r="N433" i="5" s="1"/>
  <c r="M438" i="5" a="1"/>
  <c r="M438" i="5" s="1"/>
  <c r="F443" i="5" a="1"/>
  <c r="F443" i="5" s="1"/>
  <c r="J452" i="5" a="1"/>
  <c r="J452" i="5" s="1"/>
  <c r="N456" i="5" a="1"/>
  <c r="N456" i="5" s="1"/>
  <c r="G469" i="5" a="1"/>
  <c r="G469" i="5" s="1"/>
  <c r="E478" i="5" a="1"/>
  <c r="E478" i="5" s="1"/>
  <c r="M485" i="5" a="1"/>
  <c r="M485" i="5" s="1"/>
  <c r="M489" i="5" a="1"/>
  <c r="M489" i="5" s="1"/>
  <c r="D494" i="5" a="1"/>
  <c r="D494" i="5" s="1"/>
  <c r="K498" i="5" a="1"/>
  <c r="K498" i="5" s="1"/>
  <c r="L509" i="5" a="1"/>
  <c r="L509" i="5" s="1"/>
  <c r="G228" i="5" a="1"/>
  <c r="G228" i="5" s="1"/>
  <c r="I294" i="5" a="1"/>
  <c r="I294" i="5" s="1"/>
  <c r="O352" i="5" a="1"/>
  <c r="O352" i="5" s="1"/>
  <c r="G396" i="5" a="1"/>
  <c r="G396" i="5" s="1"/>
  <c r="M410" i="5" a="1"/>
  <c r="M410" i="5" s="1"/>
  <c r="P429" i="5" a="1"/>
  <c r="P429" i="5" s="1"/>
  <c r="F440" i="5" a="1"/>
  <c r="F440" i="5" s="1"/>
  <c r="K452" i="5" a="1"/>
  <c r="K452" i="5" s="1"/>
  <c r="F478" i="5" a="1"/>
  <c r="F478" i="5" s="1"/>
  <c r="E494" i="5" a="1"/>
  <c r="E494" i="5" s="1"/>
  <c r="P505" i="5" a="1"/>
  <c r="P505" i="5" s="1"/>
  <c r="M502" i="5" a="1"/>
  <c r="M502" i="5" s="1"/>
  <c r="M119" i="5" a="1"/>
  <c r="M119" i="5" s="1"/>
  <c r="F340" i="5" a="1"/>
  <c r="F340" i="5" s="1"/>
  <c r="M387" i="5" a="1"/>
  <c r="M387" i="5" s="1"/>
  <c r="I424" i="5" a="1"/>
  <c r="I424" i="5" s="1"/>
  <c r="K444" i="5" a="1"/>
  <c r="K444" i="5" s="1"/>
  <c r="G471" i="5" a="1"/>
  <c r="G471" i="5" s="1"/>
  <c r="H494" i="5" a="1"/>
  <c r="H494" i="5" s="1"/>
  <c r="G511" i="5" a="1"/>
  <c r="G511" i="5" s="1"/>
  <c r="P274" i="5" a="1"/>
  <c r="P274" i="5" s="1"/>
  <c r="N341" i="5" a="1"/>
  <c r="N341" i="5" s="1"/>
  <c r="P417" i="5" a="1"/>
  <c r="P417" i="5" s="1"/>
  <c r="P435" i="5" a="1"/>
  <c r="P435" i="5" s="1"/>
  <c r="P453" i="5" a="1"/>
  <c r="P453" i="5" s="1"/>
  <c r="O474" i="5" a="1"/>
  <c r="O474" i="5" s="1"/>
  <c r="I495" i="5" a="1"/>
  <c r="I495" i="5" s="1"/>
  <c r="D275" i="5" a="1"/>
  <c r="D275" i="5" s="1"/>
  <c r="O321" i="5" a="1"/>
  <c r="O321" i="5" s="1"/>
  <c r="M388" i="5" a="1"/>
  <c r="M388" i="5" s="1"/>
  <c r="K424" i="5" a="1"/>
  <c r="K424" i="5" s="1"/>
  <c r="O444" i="5" a="1"/>
  <c r="O444" i="5" s="1"/>
  <c r="M466" i="5" a="1"/>
  <c r="M466" i="5" s="1"/>
  <c r="H487" i="5" a="1"/>
  <c r="H487" i="5" s="1"/>
  <c r="I507" i="5" a="1"/>
  <c r="I507" i="5" s="1"/>
  <c r="F196" i="5" a="1"/>
  <c r="F196" i="5" s="1"/>
  <c r="J405" i="5" a="1"/>
  <c r="J405" i="5" s="1"/>
  <c r="E436" i="5" a="1"/>
  <c r="E436" i="5" s="1"/>
  <c r="O458" i="5" a="1"/>
  <c r="O458" i="5" s="1"/>
  <c r="H475" i="5" a="1"/>
  <c r="H475" i="5" s="1"/>
  <c r="I491" i="5" a="1"/>
  <c r="I491" i="5" s="1"/>
  <c r="J515" i="5" a="1"/>
  <c r="J515" i="5" s="1"/>
  <c r="E303" i="5" a="1"/>
  <c r="E303" i="5" s="1"/>
  <c r="G389" i="5" a="1"/>
  <c r="G389" i="5" s="1"/>
  <c r="K95" i="5" a="1"/>
  <c r="K95" i="5" s="1"/>
  <c r="P188" i="5" a="1"/>
  <c r="P188" i="5" s="1"/>
  <c r="H228" i="5" a="1"/>
  <c r="H228" i="5" s="1"/>
  <c r="K260" i="5" a="1"/>
  <c r="K260" i="5" s="1"/>
  <c r="J294" i="5" a="1"/>
  <c r="J294" i="5" s="1"/>
  <c r="D340" i="5" a="1"/>
  <c r="D340" i="5" s="1"/>
  <c r="O353" i="5" a="1"/>
  <c r="O353" i="5" s="1"/>
  <c r="J367" i="5" a="1"/>
  <c r="J367" i="5" s="1"/>
  <c r="D379" i="5" a="1"/>
  <c r="D379" i="5" s="1"/>
  <c r="K387" i="5" a="1"/>
  <c r="K387" i="5" s="1"/>
  <c r="O396" i="5" a="1"/>
  <c r="O396" i="5" s="1"/>
  <c r="O403" i="5" a="1"/>
  <c r="O403" i="5" s="1"/>
  <c r="O410" i="5" a="1"/>
  <c r="O410" i="5" s="1"/>
  <c r="G417" i="5" a="1"/>
  <c r="G417" i="5" s="1"/>
  <c r="G424" i="5" a="1"/>
  <c r="G424" i="5" s="1"/>
  <c r="F430" i="5" a="1"/>
  <c r="F430" i="5" s="1"/>
  <c r="G440" i="5" a="1"/>
  <c r="G440" i="5" s="1"/>
  <c r="I444" i="5" a="1"/>
  <c r="I444" i="5" s="1"/>
  <c r="E449" i="5" a="1"/>
  <c r="E449" i="5" s="1"/>
  <c r="O456" i="5" a="1"/>
  <c r="O456" i="5" s="1"/>
  <c r="H461" i="5" a="1"/>
  <c r="H461" i="5" s="1"/>
  <c r="N465" i="5" a="1"/>
  <c r="N465" i="5" s="1"/>
  <c r="M473" i="5" a="1"/>
  <c r="M473" i="5" s="1"/>
  <c r="H478" i="5" a="1"/>
  <c r="H478" i="5" s="1"/>
  <c r="P486" i="5" a="1"/>
  <c r="P486" i="5" s="1"/>
  <c r="N489" i="5" a="1"/>
  <c r="N489" i="5" s="1"/>
  <c r="F494" i="5" a="1"/>
  <c r="F494" i="5" s="1"/>
  <c r="L498" i="5" a="1"/>
  <c r="L498" i="5" s="1"/>
  <c r="P506" i="5" a="1"/>
  <c r="P506" i="5" s="1"/>
  <c r="D510" i="5" a="1"/>
  <c r="D510" i="5" s="1"/>
  <c r="J514" i="5" a="1"/>
  <c r="J514" i="5" s="1"/>
  <c r="P405" i="5" a="1"/>
  <c r="P405" i="5" s="1"/>
  <c r="H370" i="5" a="1"/>
  <c r="H370" i="5" s="1"/>
  <c r="J278" i="5" a="1"/>
  <c r="J278" i="5" s="1"/>
  <c r="J511" i="5" a="1"/>
  <c r="J511" i="5" s="1"/>
  <c r="L483" i="5" a="1"/>
  <c r="L483" i="5" s="1"/>
  <c r="H454" i="5" a="1"/>
  <c r="H454" i="5" s="1"/>
  <c r="M424" i="5" a="1"/>
  <c r="M424" i="5" s="1"/>
  <c r="F389" i="5" a="1"/>
  <c r="F389" i="5" s="1"/>
  <c r="G342" i="5" a="1"/>
  <c r="G342" i="5" s="1"/>
  <c r="H276" i="5" a="1"/>
  <c r="H276" i="5" s="1"/>
  <c r="I515" i="5" a="1"/>
  <c r="I515" i="5" s="1"/>
  <c r="K495" i="5" a="1"/>
  <c r="K495" i="5" s="1"/>
  <c r="P474" i="5" a="1"/>
  <c r="P474" i="5" s="1"/>
  <c r="G454" i="5" a="1"/>
  <c r="G454" i="5" s="1"/>
  <c r="I430" i="5" a="1"/>
  <c r="I430" i="5" s="1"/>
  <c r="E397" i="5" a="1"/>
  <c r="E397" i="5" s="1"/>
  <c r="O341" i="5" a="1"/>
  <c r="O341" i="5" s="1"/>
  <c r="N231" i="5" a="1"/>
  <c r="N231" i="5" s="1"/>
  <c r="L514" i="5" a="1"/>
  <c r="L514" i="5" s="1"/>
  <c r="H483" i="5" a="1"/>
  <c r="H483" i="5" s="1"/>
  <c r="G449" i="5" a="1"/>
  <c r="G449" i="5" s="1"/>
  <c r="J424" i="5" a="1"/>
  <c r="J424" i="5" s="1"/>
  <c r="L388" i="5" a="1"/>
  <c r="L388" i="5" s="1"/>
  <c r="P354" i="5" a="1"/>
  <c r="P354" i="5" s="1"/>
  <c r="H321" i="5" a="1"/>
  <c r="H321" i="5" s="1"/>
  <c r="P502" i="5" a="1"/>
  <c r="P502" i="5" s="1"/>
  <c r="P490" i="5" a="1"/>
  <c r="P490" i="5" s="1"/>
  <c r="F466" i="5" a="1"/>
  <c r="F466" i="5" s="1"/>
  <c r="H430" i="5" a="1"/>
  <c r="H430" i="5" s="1"/>
  <c r="D397" i="5" a="1"/>
  <c r="D397" i="5" s="1"/>
  <c r="M354" i="5" a="1"/>
  <c r="M354" i="5" s="1"/>
  <c r="E268" i="5" a="1"/>
  <c r="E268" i="5" s="1"/>
  <c r="E507" i="5" a="1"/>
  <c r="E507" i="5" s="1"/>
  <c r="N498" i="5" a="1"/>
  <c r="N498" i="5" s="1"/>
  <c r="G494" i="5" a="1"/>
  <c r="G494" i="5" s="1"/>
  <c r="E487" i="5" a="1"/>
  <c r="E487" i="5" s="1"/>
  <c r="O482" i="5" a="1"/>
  <c r="O482" i="5" s="1"/>
  <c r="J478" i="5" a="1"/>
  <c r="J478" i="5" s="1"/>
  <c r="N473" i="5" a="1"/>
  <c r="N473" i="5" s="1"/>
  <c r="D471" i="5" a="1"/>
  <c r="D471" i="5" s="1"/>
  <c r="O465" i="5" a="1"/>
  <c r="O465" i="5" s="1"/>
  <c r="J461" i="5" a="1"/>
  <c r="J461" i="5" s="1"/>
  <c r="J453" i="5" a="1"/>
  <c r="J453" i="5" s="1"/>
  <c r="J444" i="5" a="1"/>
  <c r="J444" i="5" s="1"/>
  <c r="H440" i="5" a="1"/>
  <c r="H440" i="5" s="1"/>
  <c r="N435" i="5" a="1"/>
  <c r="N435" i="5" s="1"/>
  <c r="G430" i="5" a="1"/>
  <c r="G430" i="5" s="1"/>
  <c r="H424" i="5" a="1"/>
  <c r="H424" i="5" s="1"/>
  <c r="H417" i="5" a="1"/>
  <c r="H417" i="5" s="1"/>
  <c r="P410" i="5" a="1"/>
  <c r="P410" i="5" s="1"/>
  <c r="D404" i="5" a="1"/>
  <c r="D404" i="5" s="1"/>
  <c r="P396" i="5" a="1"/>
  <c r="P396" i="5" s="1"/>
  <c r="L387" i="5" a="1"/>
  <c r="L387" i="5" s="1"/>
  <c r="G379" i="5" a="1"/>
  <c r="G379" i="5" s="1"/>
  <c r="E369" i="5" a="1"/>
  <c r="E369" i="5" s="1"/>
  <c r="G354" i="5" a="1"/>
  <c r="G354" i="5" s="1"/>
  <c r="E340" i="5" a="1"/>
  <c r="E340" i="5" s="1"/>
  <c r="E320" i="5" a="1"/>
  <c r="E320" i="5" s="1"/>
  <c r="N300" i="5" a="1"/>
  <c r="N300" i="5" s="1"/>
  <c r="H265" i="5" a="1"/>
  <c r="H265" i="5" s="1"/>
  <c r="I228" i="5" a="1"/>
  <c r="I228" i="5" s="1"/>
  <c r="L190" i="5" a="1"/>
  <c r="L190" i="5" s="1"/>
  <c r="I348" i="5" a="1"/>
  <c r="I348" i="5" s="1"/>
  <c r="P332" i="5" a="1"/>
  <c r="P332" i="5" s="1"/>
  <c r="O324" i="5" a="1"/>
  <c r="O324" i="5" s="1"/>
  <c r="G317" i="5" a="1"/>
  <c r="G317" i="5" s="1"/>
  <c r="J304" i="5" a="1"/>
  <c r="J304" i="5" s="1"/>
  <c r="J295" i="5" a="1"/>
  <c r="J295" i="5" s="1"/>
  <c r="P286" i="5" a="1"/>
  <c r="P286" i="5" s="1"/>
  <c r="F273" i="5" a="1"/>
  <c r="F273" i="5" s="1"/>
  <c r="G264" i="5" a="1"/>
  <c r="G264" i="5" s="1"/>
  <c r="D253" i="5" a="1"/>
  <c r="D253" i="5" s="1"/>
  <c r="N233" i="5" a="1"/>
  <c r="N233" i="5" s="1"/>
  <c r="M220" i="5" a="1"/>
  <c r="M220" i="5" s="1"/>
  <c r="L189" i="5" a="1"/>
  <c r="L189" i="5" s="1"/>
  <c r="D165" i="5" a="1"/>
  <c r="D165" i="5" s="1"/>
  <c r="K138" i="5" a="1"/>
  <c r="K138" i="5" s="1"/>
  <c r="I92" i="5" a="1"/>
  <c r="I92" i="5" s="1"/>
  <c r="E35" i="5" a="1"/>
  <c r="E35" i="5" s="1"/>
  <c r="E516" i="5" a="1"/>
  <c r="E516" i="5" s="1"/>
  <c r="F515" i="5" a="1"/>
  <c r="F515" i="5" s="1"/>
  <c r="G513" i="5" a="1"/>
  <c r="G513" i="5" s="1"/>
  <c r="G512" i="5" a="1"/>
  <c r="G512" i="5" s="1"/>
  <c r="F511" i="5" a="1"/>
  <c r="F511" i="5" s="1"/>
  <c r="F510" i="5" a="1"/>
  <c r="F510" i="5" s="1"/>
  <c r="F509" i="5" a="1"/>
  <c r="F509" i="5" s="1"/>
  <c r="O506" i="5" a="1"/>
  <c r="O506" i="5" s="1"/>
  <c r="O505" i="5" a="1"/>
  <c r="O505" i="5" s="1"/>
  <c r="J503" i="5" a="1"/>
  <c r="J503" i="5" s="1"/>
  <c r="K501" i="5" a="1"/>
  <c r="K501" i="5" s="1"/>
  <c r="J500" i="5" a="1"/>
  <c r="J500" i="5" s="1"/>
  <c r="J498" i="5" a="1"/>
  <c r="J498" i="5" s="1"/>
  <c r="H496" i="5" a="1"/>
  <c r="H496" i="5" s="1"/>
  <c r="E495" i="5" a="1"/>
  <c r="E495" i="5" s="1"/>
  <c r="P493" i="5" a="1"/>
  <c r="P493" i="5" s="1"/>
  <c r="M492" i="5" a="1"/>
  <c r="M492" i="5" s="1"/>
  <c r="J489" i="5" a="1"/>
  <c r="J489" i="5" s="1"/>
  <c r="H488" i="5" a="1"/>
  <c r="H488" i="5" s="1"/>
  <c r="P485" i="5" a="1"/>
  <c r="P485" i="5" s="1"/>
  <c r="I481" i="5" a="1"/>
  <c r="I481" i="5" s="1"/>
  <c r="H480" i="5" a="1"/>
  <c r="H480" i="5" s="1"/>
  <c r="G479" i="5" a="1"/>
  <c r="G479" i="5" s="1"/>
  <c r="D478" i="5" a="1"/>
  <c r="D478" i="5" s="1"/>
  <c r="M476" i="5" a="1"/>
  <c r="M476" i="5" s="1"/>
  <c r="P469" i="5" a="1"/>
  <c r="P469" i="5" s="1"/>
  <c r="N468" i="5" a="1"/>
  <c r="N468" i="5" s="1"/>
  <c r="L467" i="5" a="1"/>
  <c r="L467" i="5" s="1"/>
  <c r="L466" i="5" a="1"/>
  <c r="L466" i="5" s="1"/>
  <c r="G464" i="5" a="1"/>
  <c r="G464" i="5" s="1"/>
  <c r="L458" i="5" a="1"/>
  <c r="L458" i="5" s="1"/>
  <c r="L457" i="5" a="1"/>
  <c r="L457" i="5" s="1"/>
  <c r="L456" i="5" a="1"/>
  <c r="L456" i="5" s="1"/>
  <c r="H455" i="5" a="1"/>
  <c r="H455" i="5" s="1"/>
  <c r="F453" i="5" a="1"/>
  <c r="F453" i="5" s="1"/>
  <c r="E451" i="5" a="1"/>
  <c r="E451" i="5" s="1"/>
  <c r="M448" i="5" a="1"/>
  <c r="M448" i="5" s="1"/>
  <c r="N447" i="5" a="1"/>
  <c r="N447" i="5" s="1"/>
  <c r="O446" i="5" a="1"/>
  <c r="O446" i="5" s="1"/>
  <c r="J442" i="5" a="1"/>
  <c r="J442" i="5" s="1"/>
  <c r="E440" i="5" a="1"/>
  <c r="E440" i="5" s="1"/>
  <c r="D439" i="5" a="1"/>
  <c r="D439" i="5" s="1"/>
  <c r="P437" i="5" a="1"/>
  <c r="P437" i="5" s="1"/>
  <c r="K435" i="5" a="1"/>
  <c r="K435" i="5" s="1"/>
  <c r="D434" i="5" a="1"/>
  <c r="D434" i="5" s="1"/>
  <c r="M432" i="5" a="1"/>
  <c r="M432" i="5" s="1"/>
  <c r="G431" i="5" a="1"/>
  <c r="G431" i="5" s="1"/>
  <c r="N429" i="5" a="1"/>
  <c r="N429" i="5" s="1"/>
  <c r="H428" i="5" a="1"/>
  <c r="H428" i="5" s="1"/>
  <c r="O426" i="5" a="1"/>
  <c r="O426" i="5" s="1"/>
  <c r="J425" i="5" a="1"/>
  <c r="J425" i="5" s="1"/>
  <c r="N422" i="5" a="1"/>
  <c r="N422" i="5" s="1"/>
  <c r="G421" i="5" a="1"/>
  <c r="G421" i="5" s="1"/>
  <c r="O419" i="5" a="1"/>
  <c r="O419" i="5" s="1"/>
  <c r="O416" i="5" a="1"/>
  <c r="O416" i="5" s="1"/>
  <c r="M413" i="5" a="1"/>
  <c r="M413" i="5" s="1"/>
  <c r="E412" i="5" a="1"/>
  <c r="E412" i="5" s="1"/>
  <c r="I410" i="5" a="1"/>
  <c r="I410" i="5" s="1"/>
  <c r="F409" i="5" a="1"/>
  <c r="F409" i="5" s="1"/>
  <c r="I407" i="5" a="1"/>
  <c r="I407" i="5" s="1"/>
  <c r="O405" i="5" a="1"/>
  <c r="O405" i="5" s="1"/>
  <c r="I400" i="5" a="1"/>
  <c r="I400" i="5" s="1"/>
  <c r="N396" i="5" a="1"/>
  <c r="N396" i="5" s="1"/>
  <c r="N394" i="5" a="1"/>
  <c r="N394" i="5" s="1"/>
  <c r="N392" i="5" a="1"/>
  <c r="N392" i="5" s="1"/>
  <c r="P388" i="5" a="1"/>
  <c r="P388" i="5" s="1"/>
  <c r="D387" i="5" a="1"/>
  <c r="D387" i="5" s="1"/>
  <c r="G385" i="5" a="1"/>
  <c r="G385" i="5" s="1"/>
  <c r="G381" i="5" a="1"/>
  <c r="G381" i="5" s="1"/>
  <c r="F379" i="5" a="1"/>
  <c r="F379" i="5" s="1"/>
  <c r="P374" i="5" a="1"/>
  <c r="P374" i="5" s="1"/>
  <c r="K372" i="5" a="1"/>
  <c r="K372" i="5" s="1"/>
  <c r="F367" i="5" a="1"/>
  <c r="F367" i="5" s="1"/>
  <c r="E364" i="5" a="1"/>
  <c r="E364" i="5" s="1"/>
  <c r="G361" i="5" a="1"/>
  <c r="G361" i="5" s="1"/>
  <c r="F358" i="5" a="1"/>
  <c r="F358" i="5" s="1"/>
  <c r="L354" i="5" a="1"/>
  <c r="L354" i="5" s="1"/>
  <c r="J351" i="5" a="1"/>
  <c r="J351" i="5" s="1"/>
  <c r="H348" i="5" a="1"/>
  <c r="H348" i="5" s="1"/>
  <c r="F342" i="5" a="1"/>
  <c r="F342" i="5" s="1"/>
  <c r="D339" i="5" a="1"/>
  <c r="D339" i="5" s="1"/>
  <c r="P335" i="5" a="1"/>
  <c r="P335" i="5" s="1"/>
  <c r="N332" i="5" a="1"/>
  <c r="N332" i="5" s="1"/>
  <c r="G329" i="5" a="1"/>
  <c r="G329" i="5" s="1"/>
  <c r="N324" i="5" a="1"/>
  <c r="N324" i="5" s="1"/>
  <c r="P320" i="5" a="1"/>
  <c r="P320" i="5" s="1"/>
  <c r="D317" i="5" a="1"/>
  <c r="D317" i="5" s="1"/>
  <c r="G312" i="5" a="1"/>
  <c r="G312" i="5" s="1"/>
  <c r="M308" i="5" a="1"/>
  <c r="M308" i="5" s="1"/>
  <c r="I304" i="5" a="1"/>
  <c r="I304" i="5" s="1"/>
  <c r="O299" i="5" a="1"/>
  <c r="O299" i="5" s="1"/>
  <c r="I295" i="5" a="1"/>
  <c r="I295" i="5" s="1"/>
  <c r="K291" i="5" a="1"/>
  <c r="K291" i="5" s="1"/>
  <c r="M286" i="5" a="1"/>
  <c r="M286" i="5" s="1"/>
  <c r="E282" i="5" a="1"/>
  <c r="E282" i="5" s="1"/>
  <c r="M277" i="5" a="1"/>
  <c r="M277" i="5" s="1"/>
  <c r="E273" i="5" a="1"/>
  <c r="E273" i="5" s="1"/>
  <c r="G268" i="5" a="1"/>
  <c r="G268" i="5" s="1"/>
  <c r="F264" i="5" a="1"/>
  <c r="F264" i="5" s="1"/>
  <c r="E258" i="5" a="1"/>
  <c r="E258" i="5" s="1"/>
  <c r="M252" i="5" a="1"/>
  <c r="M252" i="5" s="1"/>
  <c r="J246" i="5" a="1"/>
  <c r="J246" i="5" s="1"/>
  <c r="M239" i="5" a="1"/>
  <c r="M239" i="5" s="1"/>
  <c r="D227" i="5" a="1"/>
  <c r="D227" i="5" s="1"/>
  <c r="L220" i="5" a="1"/>
  <c r="L220" i="5" s="1"/>
  <c r="I213" i="5" a="1"/>
  <c r="I213" i="5" s="1"/>
  <c r="I207" i="5" a="1"/>
  <c r="I207" i="5" s="1"/>
  <c r="N198" i="5" a="1"/>
  <c r="N198" i="5" s="1"/>
  <c r="I189" i="5" a="1"/>
  <c r="I189" i="5" s="1"/>
  <c r="N178" i="5" a="1"/>
  <c r="N178" i="5" s="1"/>
  <c r="P164" i="5" a="1"/>
  <c r="P164" i="5" s="1"/>
  <c r="O150" i="5" a="1"/>
  <c r="O150" i="5" s="1"/>
  <c r="D138" i="5" a="1"/>
  <c r="D138" i="5" s="1"/>
  <c r="K91" i="5" a="1"/>
  <c r="K91" i="5" s="1"/>
  <c r="G64" i="5" a="1"/>
  <c r="G64" i="5" s="1"/>
  <c r="D35" i="5" a="1"/>
  <c r="D35" i="5" s="1"/>
  <c r="P8" i="5" a="1"/>
  <c r="P8" i="5" s="1"/>
  <c r="F514" i="5" a="1"/>
  <c r="F514" i="5" s="1"/>
  <c r="F513" i="5" a="1"/>
  <c r="F513" i="5" s="1"/>
  <c r="F512" i="5" a="1"/>
  <c r="F512" i="5" s="1"/>
  <c r="E510" i="5" a="1"/>
  <c r="E510" i="5" s="1"/>
  <c r="P507" i="5" a="1"/>
  <c r="P507" i="5" s="1"/>
  <c r="M505" i="5" a="1"/>
  <c r="M505" i="5" s="1"/>
  <c r="M504" i="5" a="1"/>
  <c r="M504" i="5" s="1"/>
  <c r="I503" i="5" a="1"/>
  <c r="I503" i="5" s="1"/>
  <c r="J502" i="5" a="1"/>
  <c r="J502" i="5" s="1"/>
  <c r="J501" i="5" a="1"/>
  <c r="J501" i="5" s="1"/>
  <c r="H499" i="5" a="1"/>
  <c r="H499" i="5" s="1"/>
  <c r="I498" i="5" a="1"/>
  <c r="I498" i="5" s="1"/>
  <c r="H497" i="5" a="1"/>
  <c r="H497" i="5" s="1"/>
  <c r="D495" i="5" a="1"/>
  <c r="D495" i="5" s="1"/>
  <c r="K491" i="5" a="1"/>
  <c r="K491" i="5" s="1"/>
  <c r="K490" i="5" a="1"/>
  <c r="K490" i="5" s="1"/>
  <c r="I489" i="5" a="1"/>
  <c r="I489" i="5" s="1"/>
  <c r="D487" i="5" a="1"/>
  <c r="D487" i="5" s="1"/>
  <c r="O485" i="5" a="1"/>
  <c r="O485" i="5" s="1"/>
  <c r="J483" i="5" a="1"/>
  <c r="J483" i="5" s="1"/>
  <c r="J482" i="5" a="1"/>
  <c r="J482" i="5" s="1"/>
  <c r="G481" i="5" a="1"/>
  <c r="G481" i="5" s="1"/>
  <c r="F479" i="5" a="1"/>
  <c r="F479" i="5" s="1"/>
  <c r="P477" i="5" a="1"/>
  <c r="P477" i="5" s="1"/>
  <c r="L476" i="5" a="1"/>
  <c r="L476" i="5" s="1"/>
  <c r="K475" i="5" a="1"/>
  <c r="K475" i="5" s="1"/>
  <c r="K474" i="5" a="1"/>
  <c r="K474" i="5" s="1"/>
  <c r="H473" i="5" a="1"/>
  <c r="H473" i="5" s="1"/>
  <c r="G472" i="5" a="1"/>
  <c r="G472" i="5" s="1"/>
  <c r="E471" i="5" a="1"/>
  <c r="E471" i="5" s="1"/>
  <c r="O469" i="5" a="1"/>
  <c r="O469" i="5" s="1"/>
  <c r="M468" i="5" a="1"/>
  <c r="M468" i="5" s="1"/>
  <c r="K467" i="5" a="1"/>
  <c r="K467" i="5" s="1"/>
  <c r="H466" i="5" a="1"/>
  <c r="H466" i="5" s="1"/>
  <c r="H465" i="5" a="1"/>
  <c r="H465" i="5" s="1"/>
  <c r="E464" i="5" a="1"/>
  <c r="E464" i="5" s="1"/>
  <c r="P462" i="5" a="1"/>
  <c r="P462" i="5" s="1"/>
  <c r="D462" i="5" a="1"/>
  <c r="D462" i="5" s="1"/>
  <c r="P460" i="5" a="1"/>
  <c r="P460" i="5" s="1"/>
  <c r="M459" i="5" a="1"/>
  <c r="M459" i="5" s="1"/>
  <c r="K458" i="5" a="1"/>
  <c r="K458" i="5" s="1"/>
  <c r="K457" i="5" a="1"/>
  <c r="K457" i="5" s="1"/>
  <c r="K456" i="5" a="1"/>
  <c r="K456" i="5" s="1"/>
  <c r="G455" i="5" a="1"/>
  <c r="G455" i="5" s="1"/>
  <c r="F454" i="5" a="1"/>
  <c r="F454" i="5" s="1"/>
  <c r="F452" i="5" a="1"/>
  <c r="F452" i="5" s="1"/>
  <c r="D451" i="5" a="1"/>
  <c r="D451" i="5" s="1"/>
  <c r="N446" i="5" a="1"/>
  <c r="N446" i="5" s="1"/>
  <c r="H444" i="5" a="1"/>
  <c r="H444" i="5" s="1"/>
  <c r="H443" i="5" a="1"/>
  <c r="H443" i="5" s="1"/>
  <c r="I442" i="5" a="1"/>
  <c r="I442" i="5" s="1"/>
  <c r="G441" i="5" a="1"/>
  <c r="G441" i="5" s="1"/>
  <c r="P436" i="5" a="1"/>
  <c r="P436" i="5" s="1"/>
  <c r="J435" i="5" a="1"/>
  <c r="J435" i="5" s="1"/>
  <c r="K432" i="5" a="1"/>
  <c r="K432" i="5" s="1"/>
  <c r="F431" i="5" a="1"/>
  <c r="F431" i="5" s="1"/>
  <c r="G428" i="5" a="1"/>
  <c r="G428" i="5" s="1"/>
  <c r="E424" i="5" a="1"/>
  <c r="E424" i="5" s="1"/>
  <c r="F421" i="5" a="1"/>
  <c r="F421" i="5" s="1"/>
  <c r="M419" i="5" a="1"/>
  <c r="M419" i="5" s="1"/>
  <c r="F418" i="5" a="1"/>
  <c r="F418" i="5" s="1"/>
  <c r="H415" i="5" a="1"/>
  <c r="H415" i="5" s="1"/>
  <c r="D412" i="5" a="1"/>
  <c r="D412" i="5" s="1"/>
  <c r="H407" i="5" a="1"/>
  <c r="H407" i="5" s="1"/>
  <c r="P403" i="5" a="1"/>
  <c r="P403" i="5" s="1"/>
  <c r="F402" i="5" a="1"/>
  <c r="F402" i="5" s="1"/>
  <c r="H400" i="5" a="1"/>
  <c r="H400" i="5" s="1"/>
  <c r="K398" i="5" a="1"/>
  <c r="K398" i="5" s="1"/>
  <c r="M396" i="5" a="1"/>
  <c r="M396" i="5" s="1"/>
  <c r="L392" i="5" a="1"/>
  <c r="L392" i="5" s="1"/>
  <c r="N390" i="5" a="1"/>
  <c r="N390" i="5" s="1"/>
  <c r="P386" i="5" a="1"/>
  <c r="P386" i="5" s="1"/>
  <c r="E385" i="5" a="1"/>
  <c r="E385" i="5" s="1"/>
  <c r="N382" i="5" a="1"/>
  <c r="N382" i="5" s="1"/>
  <c r="P380" i="5" a="1"/>
  <c r="P380" i="5" s="1"/>
  <c r="E379" i="5" a="1"/>
  <c r="E379" i="5" s="1"/>
  <c r="P376" i="5" a="1"/>
  <c r="P376" i="5" s="1"/>
  <c r="L374" i="5" a="1"/>
  <c r="L374" i="5" s="1"/>
  <c r="P371" i="5" a="1"/>
  <c r="P371" i="5" s="1"/>
  <c r="K369" i="5" a="1"/>
  <c r="K369" i="5" s="1"/>
  <c r="O363" i="5" a="1"/>
  <c r="O363" i="5" s="1"/>
  <c r="F361" i="5" a="1"/>
  <c r="F361" i="5" s="1"/>
  <c r="I357" i="5" a="1"/>
  <c r="I357" i="5" s="1"/>
  <c r="E342" i="5" a="1"/>
  <c r="E342" i="5" s="1"/>
  <c r="L338" i="5" a="1"/>
  <c r="L338" i="5" s="1"/>
  <c r="O335" i="5" a="1"/>
  <c r="O335" i="5" s="1"/>
  <c r="F328" i="5" a="1"/>
  <c r="F328" i="5" s="1"/>
  <c r="D324" i="5" a="1"/>
  <c r="D324" i="5" s="1"/>
  <c r="I320" i="5" a="1"/>
  <c r="I320" i="5" s="1"/>
  <c r="D312" i="5" a="1"/>
  <c r="D312" i="5" s="1"/>
  <c r="D308" i="5" a="1"/>
  <c r="D308" i="5" s="1"/>
  <c r="D304" i="5" a="1"/>
  <c r="D304" i="5" s="1"/>
  <c r="G295" i="5" a="1"/>
  <c r="G295" i="5" s="1"/>
  <c r="N290" i="5" a="1"/>
  <c r="N290" i="5" s="1"/>
  <c r="I286" i="5" a="1"/>
  <c r="I286" i="5" s="1"/>
  <c r="F268" i="5" a="1"/>
  <c r="F268" i="5" s="1"/>
  <c r="E263" i="5" a="1"/>
  <c r="E263" i="5" s="1"/>
  <c r="P257" i="5" a="1"/>
  <c r="P257" i="5" s="1"/>
  <c r="J251" i="5" a="1"/>
  <c r="J251" i="5" s="1"/>
  <c r="E245" i="5" a="1"/>
  <c r="E245" i="5" s="1"/>
  <c r="J238" i="5" a="1"/>
  <c r="J238" i="5" s="1"/>
  <c r="I233" i="5" a="1"/>
  <c r="I233" i="5" s="1"/>
  <c r="H213" i="5" a="1"/>
  <c r="H213" i="5" s="1"/>
  <c r="D206" i="5" a="1"/>
  <c r="D206" i="5" s="1"/>
  <c r="L198" i="5" a="1"/>
  <c r="L198" i="5" s="1"/>
  <c r="H189" i="5" a="1"/>
  <c r="H189" i="5" s="1"/>
  <c r="L176" i="5" a="1"/>
  <c r="L176" i="5" s="1"/>
  <c r="K164" i="5" a="1"/>
  <c r="K164" i="5" s="1"/>
  <c r="M135" i="5" a="1"/>
  <c r="M135" i="5" s="1"/>
  <c r="F121" i="5" a="1"/>
  <c r="F121" i="5" s="1"/>
  <c r="O106" i="5" a="1"/>
  <c r="O106" i="5" s="1"/>
  <c r="O86" i="5" a="1"/>
  <c r="O86" i="5" s="1"/>
  <c r="G61" i="5" a="1"/>
  <c r="G61" i="5" s="1"/>
  <c r="O34" i="5" a="1"/>
  <c r="O34" i="5" s="1"/>
  <c r="M351" i="5" a="1"/>
  <c r="M351" i="5" s="1"/>
  <c r="G345" i="5" a="1"/>
  <c r="G345" i="5" s="1"/>
  <c r="I339" i="5" a="1"/>
  <c r="I339" i="5" s="1"/>
  <c r="H329" i="5" a="1"/>
  <c r="H329" i="5" s="1"/>
  <c r="D321" i="5" a="1"/>
  <c r="D321" i="5" s="1"/>
  <c r="N308" i="5" a="1"/>
  <c r="N308" i="5" s="1"/>
  <c r="I300" i="5" a="1"/>
  <c r="I300" i="5" s="1"/>
  <c r="L291" i="5" a="1"/>
  <c r="L291" i="5" s="1"/>
  <c r="G282" i="5" a="1"/>
  <c r="G282" i="5" s="1"/>
  <c r="I258" i="5" a="1"/>
  <c r="I258" i="5" s="1"/>
  <c r="H247" i="5" a="1"/>
  <c r="H247" i="5" s="1"/>
  <c r="N239" i="5" a="1"/>
  <c r="N239" i="5" s="1"/>
  <c r="N227" i="5" a="1"/>
  <c r="N227" i="5" s="1"/>
  <c r="O198" i="5" a="1"/>
  <c r="O198" i="5" s="1"/>
  <c r="F179" i="5" a="1"/>
  <c r="F179" i="5" s="1"/>
  <c r="D152" i="5" a="1"/>
  <c r="D152" i="5" s="1"/>
  <c r="F122" i="5" a="1"/>
  <c r="F122" i="5" s="1"/>
  <c r="P68" i="5" a="1"/>
  <c r="P68" i="5" s="1"/>
  <c r="O8" i="5" a="1"/>
  <c r="O8" i="5" s="1"/>
  <c r="D516" i="5" a="1"/>
  <c r="D516" i="5" s="1"/>
  <c r="D515" i="5" a="1"/>
  <c r="D515" i="5" s="1"/>
  <c r="E513" i="5" a="1"/>
  <c r="E513" i="5" s="1"/>
  <c r="E511" i="5" a="1"/>
  <c r="E511" i="5" s="1"/>
  <c r="D509" i="5" a="1"/>
  <c r="D509" i="5" s="1"/>
  <c r="N506" i="5" a="1"/>
  <c r="N506" i="5" s="1"/>
  <c r="L505" i="5" a="1"/>
  <c r="L505" i="5" s="1"/>
  <c r="J504" i="5" a="1"/>
  <c r="J504" i="5" s="1"/>
  <c r="H503" i="5" a="1"/>
  <c r="H503" i="5" s="1"/>
  <c r="I501" i="5" a="1"/>
  <c r="I501" i="5" s="1"/>
  <c r="I500" i="5" a="1"/>
  <c r="I500" i="5" s="1"/>
  <c r="H498" i="5" a="1"/>
  <c r="H498" i="5" s="1"/>
  <c r="F497" i="5" a="1"/>
  <c r="F497" i="5" s="1"/>
  <c r="F496" i="5" a="1"/>
  <c r="F496" i="5" s="1"/>
  <c r="P494" i="5" a="1"/>
  <c r="P494" i="5" s="1"/>
  <c r="O493" i="5" a="1"/>
  <c r="O493" i="5" s="1"/>
  <c r="L492" i="5" a="1"/>
  <c r="L492" i="5" s="1"/>
  <c r="J491" i="5" a="1"/>
  <c r="J491" i="5" s="1"/>
  <c r="J490" i="5" a="1"/>
  <c r="J490" i="5" s="1"/>
  <c r="G488" i="5" a="1"/>
  <c r="G488" i="5" s="1"/>
  <c r="N485" i="5" a="1"/>
  <c r="N485" i="5" s="1"/>
  <c r="I482" i="5" a="1"/>
  <c r="I482" i="5" s="1"/>
  <c r="F481" i="5" a="1"/>
  <c r="F481" i="5" s="1"/>
  <c r="G480" i="5" a="1"/>
  <c r="G480" i="5" s="1"/>
  <c r="M477" i="5" a="1"/>
  <c r="M477" i="5" s="1"/>
  <c r="J475" i="5" a="1"/>
  <c r="J475" i="5" s="1"/>
  <c r="J474" i="5" a="1"/>
  <c r="J474" i="5" s="1"/>
  <c r="G473" i="5" a="1"/>
  <c r="G473" i="5" s="1"/>
  <c r="I467" i="5" a="1"/>
  <c r="I467" i="5" s="1"/>
  <c r="G466" i="5" a="1"/>
  <c r="G466" i="5" s="1"/>
  <c r="G465" i="5" a="1"/>
  <c r="G465" i="5" s="1"/>
  <c r="D464" i="5" a="1"/>
  <c r="D464" i="5" s="1"/>
  <c r="P461" i="5" a="1"/>
  <c r="P461" i="5" s="1"/>
  <c r="N460" i="5" a="1"/>
  <c r="N460" i="5" s="1"/>
  <c r="K459" i="5" a="1"/>
  <c r="K459" i="5" s="1"/>
  <c r="J457" i="5" a="1"/>
  <c r="J457" i="5" s="1"/>
  <c r="F455" i="5" a="1"/>
  <c r="F455" i="5" s="1"/>
  <c r="E454" i="5" a="1"/>
  <c r="E454" i="5" s="1"/>
  <c r="E453" i="5" a="1"/>
  <c r="E453" i="5" s="1"/>
  <c r="E452" i="5" a="1"/>
  <c r="E452" i="5" s="1"/>
  <c r="O450" i="5" a="1"/>
  <c r="O450" i="5" s="1"/>
  <c r="M449" i="5" a="1"/>
  <c r="M449" i="5" s="1"/>
  <c r="L448" i="5" a="1"/>
  <c r="L448" i="5" s="1"/>
  <c r="M447" i="5" a="1"/>
  <c r="M447" i="5" s="1"/>
  <c r="M446" i="5" a="1"/>
  <c r="M446" i="5" s="1"/>
  <c r="I445" i="5" a="1"/>
  <c r="I445" i="5" s="1"/>
  <c r="G444" i="5" a="1"/>
  <c r="G444" i="5" s="1"/>
  <c r="G443" i="5" a="1"/>
  <c r="G443" i="5" s="1"/>
  <c r="F442" i="5" a="1"/>
  <c r="F442" i="5" s="1"/>
  <c r="F441" i="5" a="1"/>
  <c r="F441" i="5" s="1"/>
  <c r="D440" i="5" a="1"/>
  <c r="D440" i="5" s="1"/>
  <c r="P438" i="5" a="1"/>
  <c r="P438" i="5" s="1"/>
  <c r="O437" i="5" a="1"/>
  <c r="O437" i="5" s="1"/>
  <c r="O436" i="5" a="1"/>
  <c r="O436" i="5" s="1"/>
  <c r="O433" i="5" a="1"/>
  <c r="O433" i="5" s="1"/>
  <c r="L429" i="5" a="1"/>
  <c r="L429" i="5" s="1"/>
  <c r="H425" i="5" a="1"/>
  <c r="H425" i="5" s="1"/>
  <c r="L416" i="5" a="1"/>
  <c r="L416" i="5" s="1"/>
  <c r="E415" i="5" a="1"/>
  <c r="E415" i="5" s="1"/>
  <c r="L413" i="5" a="1"/>
  <c r="L413" i="5" s="1"/>
  <c r="O411" i="5" a="1"/>
  <c r="O411" i="5" s="1"/>
  <c r="H410" i="5" a="1"/>
  <c r="H410" i="5" s="1"/>
  <c r="O408" i="5" a="1"/>
  <c r="O408" i="5" s="1"/>
  <c r="G407" i="5" a="1"/>
  <c r="G407" i="5" s="1"/>
  <c r="K405" i="5" a="1"/>
  <c r="K405" i="5" s="1"/>
  <c r="G400" i="5" a="1"/>
  <c r="G400" i="5" s="1"/>
  <c r="I396" i="5" a="1"/>
  <c r="I396" i="5" s="1"/>
  <c r="M394" i="5" a="1"/>
  <c r="M394" i="5" s="1"/>
  <c r="I392" i="5" a="1"/>
  <c r="I392" i="5" s="1"/>
  <c r="O388" i="5" a="1"/>
  <c r="O388" i="5" s="1"/>
  <c r="N386" i="5" a="1"/>
  <c r="N386" i="5" s="1"/>
  <c r="D385" i="5" a="1"/>
  <c r="D385" i="5" s="1"/>
  <c r="M382" i="5" a="1"/>
  <c r="M382" i="5" s="1"/>
  <c r="O380" i="5" a="1"/>
  <c r="O380" i="5" s="1"/>
  <c r="O376" i="5" a="1"/>
  <c r="O376" i="5" s="1"/>
  <c r="K374" i="5" a="1"/>
  <c r="K374" i="5" s="1"/>
  <c r="O371" i="5" a="1"/>
  <c r="O371" i="5" s="1"/>
  <c r="M363" i="5" a="1"/>
  <c r="M363" i="5" s="1"/>
  <c r="O360" i="5" a="1"/>
  <c r="O360" i="5" s="1"/>
  <c r="H357" i="5" a="1"/>
  <c r="H357" i="5" s="1"/>
  <c r="G351" i="5" a="1"/>
  <c r="G351" i="5" s="1"/>
  <c r="D348" i="5" a="1"/>
  <c r="D348" i="5" s="1"/>
  <c r="N344" i="5" a="1"/>
  <c r="N344" i="5" s="1"/>
  <c r="P341" i="5" a="1"/>
  <c r="P341" i="5" s="1"/>
  <c r="K338" i="5" a="1"/>
  <c r="K338" i="5" s="1"/>
  <c r="L332" i="5" a="1"/>
  <c r="L332" i="5" s="1"/>
  <c r="E328" i="5" a="1"/>
  <c r="E328" i="5" s="1"/>
  <c r="N323" i="5" a="1"/>
  <c r="N323" i="5" s="1"/>
  <c r="F320" i="5" a="1"/>
  <c r="F320" i="5" s="1"/>
  <c r="L315" i="5" a="1"/>
  <c r="L315" i="5" s="1"/>
  <c r="P307" i="5" a="1"/>
  <c r="P307" i="5" s="1"/>
  <c r="J299" i="5" a="1"/>
  <c r="J299" i="5" s="1"/>
  <c r="O281" i="5" a="1"/>
  <c r="O281" i="5" s="1"/>
  <c r="D277" i="5" a="1"/>
  <c r="D277" i="5" s="1"/>
  <c r="I272" i="5" a="1"/>
  <c r="I272" i="5" s="1"/>
  <c r="P262" i="5" a="1"/>
  <c r="P262" i="5" s="1"/>
  <c r="O257" i="5" a="1"/>
  <c r="O257" i="5" s="1"/>
  <c r="I251" i="5" a="1"/>
  <c r="I251" i="5" s="1"/>
  <c r="P244" i="5" a="1"/>
  <c r="P244" i="5" s="1"/>
  <c r="G238" i="5" a="1"/>
  <c r="G238" i="5" s="1"/>
  <c r="I232" i="5" a="1"/>
  <c r="I232" i="5" s="1"/>
  <c r="P224" i="5" a="1"/>
  <c r="P224" i="5" s="1"/>
  <c r="F219" i="5" a="1"/>
  <c r="F219" i="5" s="1"/>
  <c r="N205" i="5" a="1"/>
  <c r="N205" i="5" s="1"/>
  <c r="J197" i="5" a="1"/>
  <c r="J197" i="5" s="1"/>
  <c r="D189" i="5" a="1"/>
  <c r="D189" i="5" s="1"/>
  <c r="K176" i="5" a="1"/>
  <c r="K176" i="5" s="1"/>
  <c r="N163" i="5" a="1"/>
  <c r="N163" i="5" s="1"/>
  <c r="I150" i="5" a="1"/>
  <c r="I150" i="5" s="1"/>
  <c r="G120" i="5" a="1"/>
  <c r="G120" i="5" s="1"/>
  <c r="F106" i="5" a="1"/>
  <c r="F106" i="5" s="1"/>
  <c r="M86" i="5" a="1"/>
  <c r="M86" i="5" s="1"/>
  <c r="I60" i="5" a="1"/>
  <c r="I60" i="5" s="1"/>
  <c r="M28" i="5" a="1"/>
  <c r="M28" i="5" s="1"/>
  <c r="P513" i="5" a="1"/>
  <c r="P513" i="5" s="1"/>
  <c r="O510" i="5" a="1"/>
  <c r="O510" i="5" s="1"/>
  <c r="M507" i="5" a="1"/>
  <c r="M507" i="5" s="1"/>
  <c r="L506" i="5" a="1"/>
  <c r="L506" i="5" s="1"/>
  <c r="G502" i="5" a="1"/>
  <c r="G502" i="5" s="1"/>
  <c r="E500" i="5" a="1"/>
  <c r="E500" i="5" s="1"/>
  <c r="F498" i="5" a="1"/>
  <c r="F498" i="5" s="1"/>
  <c r="P495" i="5" a="1"/>
  <c r="P495" i="5" s="1"/>
  <c r="K493" i="5" a="1"/>
  <c r="K493" i="5" s="1"/>
  <c r="E489" i="5" a="1"/>
  <c r="E489" i="5" s="1"/>
  <c r="M486" i="5" a="1"/>
  <c r="M486" i="5" s="1"/>
  <c r="G483" i="5" a="1"/>
  <c r="G483" i="5" s="1"/>
  <c r="D480" i="5" a="1"/>
  <c r="D480" i="5" s="1"/>
  <c r="K477" i="5" a="1"/>
  <c r="K477" i="5" s="1"/>
  <c r="D472" i="5" a="1"/>
  <c r="D472" i="5" s="1"/>
  <c r="L469" i="5" a="1"/>
  <c r="L469" i="5" s="1"/>
  <c r="M463" i="5" a="1"/>
  <c r="M463" i="5" s="1"/>
  <c r="N461" i="5" a="1"/>
  <c r="N461" i="5" s="1"/>
  <c r="I459" i="5" a="1"/>
  <c r="I459" i="5" s="1"/>
  <c r="F456" i="5" a="1"/>
  <c r="F456" i="5" s="1"/>
  <c r="O453" i="5" a="1"/>
  <c r="O453" i="5" s="1"/>
  <c r="J448" i="5" a="1"/>
  <c r="J448" i="5" s="1"/>
  <c r="I446" i="5" a="1"/>
  <c r="I446" i="5" s="1"/>
  <c r="P440" i="5" a="1"/>
  <c r="P440" i="5" s="1"/>
  <c r="J436" i="5" a="1"/>
  <c r="J436" i="5" s="1"/>
  <c r="N430" i="5" a="1"/>
  <c r="N430" i="5" s="1"/>
  <c r="O427" i="5" a="1"/>
  <c r="O427" i="5" s="1"/>
  <c r="N423" i="5" a="1"/>
  <c r="N423" i="5" s="1"/>
  <c r="O420" i="5" a="1"/>
  <c r="O420" i="5" s="1"/>
  <c r="H419" i="5" a="1"/>
  <c r="H419" i="5" s="1"/>
  <c r="O417" i="5" a="1"/>
  <c r="O417" i="5" s="1"/>
  <c r="G416" i="5" a="1"/>
  <c r="G416" i="5" s="1"/>
  <c r="H413" i="5" a="1"/>
  <c r="H413" i="5" s="1"/>
  <c r="L411" i="5" a="1"/>
  <c r="L411" i="5" s="1"/>
  <c r="E410" i="5" a="1"/>
  <c r="E410" i="5" s="1"/>
  <c r="J408" i="5" a="1"/>
  <c r="J408" i="5" s="1"/>
  <c r="F405" i="5" a="1"/>
  <c r="F405" i="5" s="1"/>
  <c r="N403" i="5" a="1"/>
  <c r="N403" i="5" s="1"/>
  <c r="M401" i="5" a="1"/>
  <c r="M401" i="5" s="1"/>
  <c r="N399" i="5" a="1"/>
  <c r="N399" i="5" s="1"/>
  <c r="D398" i="5" a="1"/>
  <c r="D398" i="5" s="1"/>
  <c r="F396" i="5" a="1"/>
  <c r="F396" i="5" s="1"/>
  <c r="F394" i="5" a="1"/>
  <c r="F394" i="5" s="1"/>
  <c r="G392" i="5" a="1"/>
  <c r="G392" i="5" s="1"/>
  <c r="H390" i="5" a="1"/>
  <c r="H390" i="5" s="1"/>
  <c r="H386" i="5" a="1"/>
  <c r="H386" i="5" s="1"/>
  <c r="K384" i="5" a="1"/>
  <c r="K384" i="5" s="1"/>
  <c r="J382" i="5" a="1"/>
  <c r="J382" i="5" s="1"/>
  <c r="M378" i="5" a="1"/>
  <c r="M378" i="5" s="1"/>
  <c r="F374" i="5" a="1"/>
  <c r="F374" i="5" s="1"/>
  <c r="M371" i="5" a="1"/>
  <c r="M371" i="5" s="1"/>
  <c r="L368" i="5" a="1"/>
  <c r="L368" i="5" s="1"/>
  <c r="M365" i="5" a="1"/>
  <c r="M365" i="5" s="1"/>
  <c r="E363" i="5" a="1"/>
  <c r="E363" i="5" s="1"/>
  <c r="D360" i="5" a="1"/>
  <c r="D360" i="5" s="1"/>
  <c r="J353" i="5" a="1"/>
  <c r="J353" i="5" s="1"/>
  <c r="E350" i="5" a="1"/>
  <c r="E350" i="5" s="1"/>
  <c r="J344" i="5" a="1"/>
  <c r="J344" i="5" s="1"/>
  <c r="E341" i="5" a="1"/>
  <c r="E341" i="5" s="1"/>
  <c r="F338" i="5" a="1"/>
  <c r="F338" i="5" s="1"/>
  <c r="J335" i="5" a="1"/>
  <c r="J335" i="5" s="1"/>
  <c r="J331" i="5" a="1"/>
  <c r="J331" i="5" s="1"/>
  <c r="K323" i="5" a="1"/>
  <c r="K323" i="5" s="1"/>
  <c r="G319" i="5" a="1"/>
  <c r="G319" i="5" s="1"/>
  <c r="F315" i="5" a="1"/>
  <c r="F315" i="5" s="1"/>
  <c r="N306" i="5" a="1"/>
  <c r="N306" i="5" s="1"/>
  <c r="L302" i="5" a="1"/>
  <c r="L302" i="5" s="1"/>
  <c r="G289" i="5" a="1"/>
  <c r="G289" i="5" s="1"/>
  <c r="E276" i="5" a="1"/>
  <c r="E276" i="5" s="1"/>
  <c r="P271" i="5" a="1"/>
  <c r="P271" i="5" s="1"/>
  <c r="E262" i="5" a="1"/>
  <c r="E262" i="5" s="1"/>
  <c r="L250" i="5" a="1"/>
  <c r="L250" i="5" s="1"/>
  <c r="N243" i="5" a="1"/>
  <c r="N243" i="5" s="1"/>
  <c r="O230" i="5" a="1"/>
  <c r="O230" i="5" s="1"/>
  <c r="P210" i="5" a="1"/>
  <c r="P210" i="5" s="1"/>
  <c r="O203" i="5" a="1"/>
  <c r="O203" i="5" s="1"/>
  <c r="M195" i="5" a="1"/>
  <c r="M195" i="5" s="1"/>
  <c r="E184" i="5" a="1"/>
  <c r="E184" i="5" s="1"/>
  <c r="D173" i="5" a="1"/>
  <c r="D173" i="5" s="1"/>
  <c r="J161" i="5" a="1"/>
  <c r="J161" i="5" s="1"/>
  <c r="O146" i="5" a="1"/>
  <c r="O146" i="5" s="1"/>
  <c r="K119" i="5" a="1"/>
  <c r="K119" i="5" s="1"/>
  <c r="P101" i="5" a="1"/>
  <c r="P101" i="5" s="1"/>
  <c r="E85" i="5" a="1"/>
  <c r="E85" i="5" s="1"/>
  <c r="M55" i="5" a="1"/>
  <c r="M55" i="5" s="1"/>
  <c r="O23" i="5" a="1"/>
  <c r="O23" i="5" s="1"/>
  <c r="N516" i="5" a="1"/>
  <c r="N516" i="5" s="1"/>
  <c r="N515" i="5" a="1"/>
  <c r="N515" i="5" s="1"/>
  <c r="O512" i="5" a="1"/>
  <c r="O512" i="5" s="1"/>
  <c r="N509" i="5" a="1"/>
  <c r="N509" i="5" s="1"/>
  <c r="N508" i="5" a="1"/>
  <c r="N508" i="5" s="1"/>
  <c r="L507" i="5" a="1"/>
  <c r="L507" i="5" s="1"/>
  <c r="H505" i="5" a="1"/>
  <c r="H505" i="5" s="1"/>
  <c r="G504" i="5" a="1"/>
  <c r="G504" i="5" s="1"/>
  <c r="F502" i="5" a="1"/>
  <c r="F502" i="5" s="1"/>
  <c r="E499" i="5" a="1"/>
  <c r="E499" i="5" s="1"/>
  <c r="E498" i="5" a="1"/>
  <c r="E498" i="5" s="1"/>
  <c r="O495" i="5" a="1"/>
  <c r="O495" i="5" s="1"/>
  <c r="M494" i="5" a="1"/>
  <c r="M494" i="5" s="1"/>
  <c r="J493" i="5" a="1"/>
  <c r="J493" i="5" s="1"/>
  <c r="H492" i="5" a="1"/>
  <c r="H492" i="5" s="1"/>
  <c r="G491" i="5" a="1"/>
  <c r="G491" i="5" s="1"/>
  <c r="D488" i="5" a="1"/>
  <c r="D488" i="5" s="1"/>
  <c r="L486" i="5" a="1"/>
  <c r="L486" i="5" s="1"/>
  <c r="I485" i="5" a="1"/>
  <c r="I485" i="5" s="1"/>
  <c r="E482" i="5" a="1"/>
  <c r="E482" i="5" s="1"/>
  <c r="N478" i="5" a="1"/>
  <c r="N478" i="5" s="1"/>
  <c r="J477" i="5" a="1"/>
  <c r="J477" i="5" s="1"/>
  <c r="I476" i="5" a="1"/>
  <c r="I476" i="5" s="1"/>
  <c r="G475" i="5" a="1"/>
  <c r="G475" i="5" s="1"/>
  <c r="F474" i="5" a="1"/>
  <c r="F474" i="5" s="1"/>
  <c r="D473" i="5" a="1"/>
  <c r="D473" i="5" s="1"/>
  <c r="K469" i="5" a="1"/>
  <c r="K469" i="5" s="1"/>
  <c r="F467" i="5" a="1"/>
  <c r="F467" i="5" s="1"/>
  <c r="E466" i="5" a="1"/>
  <c r="E466" i="5" s="1"/>
  <c r="L463" i="5" a="1"/>
  <c r="L463" i="5" s="1"/>
  <c r="M462" i="5" a="1"/>
  <c r="M462" i="5" s="1"/>
  <c r="L461" i="5" a="1"/>
  <c r="L461" i="5" s="1"/>
  <c r="I460" i="5" a="1"/>
  <c r="I460" i="5" s="1"/>
  <c r="H458" i="5" a="1"/>
  <c r="H458" i="5" s="1"/>
  <c r="O454" i="5" a="1"/>
  <c r="O454" i="5" s="1"/>
  <c r="N452" i="5" a="1"/>
  <c r="N452" i="5" s="1"/>
  <c r="K450" i="5" a="1"/>
  <c r="K450" i="5" s="1"/>
  <c r="I449" i="5" a="1"/>
  <c r="I449" i="5" s="1"/>
  <c r="I448" i="5" a="1"/>
  <c r="I448" i="5" s="1"/>
  <c r="H446" i="5" a="1"/>
  <c r="H446" i="5" s="1"/>
  <c r="F445" i="5" a="1"/>
  <c r="F445" i="5" s="1"/>
  <c r="D442" i="5" a="1"/>
  <c r="D442" i="5" s="1"/>
  <c r="O440" i="5" a="1"/>
  <c r="O440" i="5" s="1"/>
  <c r="K438" i="5" a="1"/>
  <c r="K438" i="5" s="1"/>
  <c r="L437" i="5" a="1"/>
  <c r="L437" i="5" s="1"/>
  <c r="P434" i="5" a="1"/>
  <c r="P434" i="5" s="1"/>
  <c r="K433" i="5" a="1"/>
  <c r="K433" i="5" s="1"/>
  <c r="F432" i="5" a="1"/>
  <c r="F432" i="5" s="1"/>
  <c r="M430" i="5" a="1"/>
  <c r="M430" i="5" s="1"/>
  <c r="H429" i="5" a="1"/>
  <c r="H429" i="5" s="1"/>
  <c r="N427" i="5" a="1"/>
  <c r="N427" i="5" s="1"/>
  <c r="J426" i="5" a="1"/>
  <c r="J426" i="5" s="1"/>
  <c r="J423" i="5" a="1"/>
  <c r="J423" i="5" s="1"/>
  <c r="L420" i="5" a="1"/>
  <c r="L420" i="5" s="1"/>
  <c r="N417" i="5" a="1"/>
  <c r="N417" i="5" s="1"/>
  <c r="F413" i="5" a="1"/>
  <c r="F413" i="5" s="1"/>
  <c r="I408" i="5" a="1"/>
  <c r="I408" i="5" s="1"/>
  <c r="P406" i="5" a="1"/>
  <c r="P406" i="5" s="1"/>
  <c r="E405" i="5" a="1"/>
  <c r="E405" i="5" s="1"/>
  <c r="K403" i="5" a="1"/>
  <c r="K403" i="5" s="1"/>
  <c r="L401" i="5" a="1"/>
  <c r="L401" i="5" s="1"/>
  <c r="P397" i="5" a="1"/>
  <c r="P397" i="5" s="1"/>
  <c r="D396" i="5" a="1"/>
  <c r="D396" i="5" s="1"/>
  <c r="E394" i="5" a="1"/>
  <c r="E394" i="5" s="1"/>
  <c r="D392" i="5" a="1"/>
  <c r="D392" i="5" s="1"/>
  <c r="E390" i="5" a="1"/>
  <c r="E390" i="5" s="1"/>
  <c r="K388" i="5" a="1"/>
  <c r="K388" i="5" s="1"/>
  <c r="G386" i="5" a="1"/>
  <c r="G386" i="5" s="1"/>
  <c r="J384" i="5" a="1"/>
  <c r="J384" i="5" s="1"/>
  <c r="I380" i="5" a="1"/>
  <c r="I380" i="5" s="1"/>
  <c r="H378" i="5" a="1"/>
  <c r="H378" i="5" s="1"/>
  <c r="K368" i="5" a="1"/>
  <c r="K368" i="5" s="1"/>
  <c r="D363" i="5" a="1"/>
  <c r="D363" i="5" s="1"/>
  <c r="K359" i="5" a="1"/>
  <c r="K359" i="5" s="1"/>
  <c r="J356" i="5" a="1"/>
  <c r="J356" i="5" s="1"/>
  <c r="O346" i="5" a="1"/>
  <c r="O346" i="5" s="1"/>
  <c r="G344" i="5" a="1"/>
  <c r="G344" i="5" s="1"/>
  <c r="N337" i="5" a="1"/>
  <c r="N337" i="5" s="1"/>
  <c r="G331" i="5" a="1"/>
  <c r="G331" i="5" s="1"/>
  <c r="I323" i="5" a="1"/>
  <c r="I323" i="5" s="1"/>
  <c r="M310" i="5" a="1"/>
  <c r="M310" i="5" s="1"/>
  <c r="M306" i="5" a="1"/>
  <c r="M306" i="5" s="1"/>
  <c r="I302" i="5" a="1"/>
  <c r="I302" i="5" s="1"/>
  <c r="I298" i="5" a="1"/>
  <c r="I298" i="5" s="1"/>
  <c r="K293" i="5" a="1"/>
  <c r="K293" i="5" s="1"/>
  <c r="P284" i="5" a="1"/>
  <c r="P284" i="5" s="1"/>
  <c r="F280" i="5" a="1"/>
  <c r="F280" i="5" s="1"/>
  <c r="F275" i="5" a="1"/>
  <c r="F275" i="5" s="1"/>
  <c r="L271" i="5" a="1"/>
  <c r="L271" i="5" s="1"/>
  <c r="L266" i="5" a="1"/>
  <c r="L266" i="5" s="1"/>
  <c r="O256" i="5" a="1"/>
  <c r="O256" i="5" s="1"/>
  <c r="J249" i="5" a="1"/>
  <c r="J249" i="5" s="1"/>
  <c r="L237" i="5" a="1"/>
  <c r="L237" i="5" s="1"/>
  <c r="D224" i="5" a="1"/>
  <c r="D224" i="5" s="1"/>
  <c r="D218" i="5" a="1"/>
  <c r="D218" i="5" s="1"/>
  <c r="O210" i="5" a="1"/>
  <c r="O210" i="5" s="1"/>
  <c r="J203" i="5" a="1"/>
  <c r="J203" i="5" s="1"/>
  <c r="L195" i="5" a="1"/>
  <c r="L195" i="5" s="1"/>
  <c r="D184" i="5" a="1"/>
  <c r="D184" i="5" s="1"/>
  <c r="L172" i="5" a="1"/>
  <c r="L172" i="5" s="1"/>
  <c r="I145" i="5" a="1"/>
  <c r="I145" i="5" s="1"/>
  <c r="M131" i="5" a="1"/>
  <c r="M131" i="5" s="1"/>
  <c r="E117" i="5" a="1"/>
  <c r="E117" i="5" s="1"/>
  <c r="O101" i="5" a="1"/>
  <c r="O101" i="5" s="1"/>
  <c r="G80" i="5" a="1"/>
  <c r="G80" i="5" s="1"/>
  <c r="K55" i="5" a="1"/>
  <c r="K55" i="5" s="1"/>
  <c r="D9" i="5" a="1"/>
  <c r="D9" i="5" s="1"/>
  <c r="P9" i="5" a="1"/>
  <c r="P9" i="5" s="1"/>
  <c r="O10" i="5" a="1"/>
  <c r="O10" i="5" s="1"/>
  <c r="N11" i="5" a="1"/>
  <c r="N11" i="5" s="1"/>
  <c r="K13" i="5" a="1"/>
  <c r="K13" i="5" s="1"/>
  <c r="I14" i="5" a="1"/>
  <c r="I14" i="5" s="1"/>
  <c r="G15" i="5" a="1"/>
  <c r="G15" i="5" s="1"/>
  <c r="F16" i="5" a="1"/>
  <c r="F16" i="5" s="1"/>
  <c r="E17" i="5" a="1"/>
  <c r="E17" i="5" s="1"/>
  <c r="D18" i="5" a="1"/>
  <c r="D18" i="5" s="1"/>
  <c r="P18" i="5" a="1"/>
  <c r="P18" i="5" s="1"/>
  <c r="N19" i="5" a="1"/>
  <c r="N19" i="5" s="1"/>
  <c r="M20" i="5" a="1"/>
  <c r="M20" i="5" s="1"/>
  <c r="J22" i="5" a="1"/>
  <c r="J22" i="5" s="1"/>
  <c r="J23" i="5" a="1"/>
  <c r="J23" i="5" s="1"/>
  <c r="I24" i="5" a="1"/>
  <c r="I24" i="5" s="1"/>
  <c r="H25" i="5" a="1"/>
  <c r="H25" i="5" s="1"/>
  <c r="D28" i="5" a="1"/>
  <c r="D28" i="5" s="1"/>
  <c r="P29" i="5" a="1"/>
  <c r="P29" i="5" s="1"/>
  <c r="N31" i="5" a="1"/>
  <c r="N31" i="5" s="1"/>
  <c r="N32" i="5" a="1"/>
  <c r="N32" i="5" s="1"/>
  <c r="K33" i="5" a="1"/>
  <c r="K33" i="5" s="1"/>
  <c r="K34" i="5" a="1"/>
  <c r="K34" i="5" s="1"/>
  <c r="G36" i="5" a="1"/>
  <c r="G36" i="5" s="1"/>
  <c r="I38" i="5" a="1"/>
  <c r="I38" i="5" s="1"/>
  <c r="G39" i="5" a="1"/>
  <c r="G39" i="5" s="1"/>
  <c r="G40" i="5" a="1"/>
  <c r="G40" i="5" s="1"/>
  <c r="D41" i="5" a="1"/>
  <c r="D41" i="5" s="1"/>
  <c r="D42" i="5" a="1"/>
  <c r="D42" i="5" s="1"/>
  <c r="O42" i="5" a="1"/>
  <c r="O42" i="5" s="1"/>
  <c r="P43" i="5" a="1"/>
  <c r="P43" i="5" s="1"/>
  <c r="M46" i="5" a="1"/>
  <c r="M46" i="5" s="1"/>
  <c r="K47" i="5" a="1"/>
  <c r="K47" i="5" s="1"/>
  <c r="L48" i="5" a="1"/>
  <c r="L48" i="5" s="1"/>
  <c r="I49" i="5" a="1"/>
  <c r="I49" i="5" s="1"/>
  <c r="I50" i="5" a="1"/>
  <c r="I50" i="5" s="1"/>
  <c r="H51" i="5" a="1"/>
  <c r="H51" i="5" s="1"/>
  <c r="G52" i="5" a="1"/>
  <c r="G52" i="5" s="1"/>
  <c r="E53" i="5" a="1"/>
  <c r="E53" i="5" s="1"/>
  <c r="F54" i="5" a="1"/>
  <c r="F54" i="5" s="1"/>
  <c r="D55" i="5" a="1"/>
  <c r="D55" i="5" s="1"/>
  <c r="E56" i="5" a="1"/>
  <c r="E56" i="5" s="1"/>
  <c r="P56" i="5" a="1"/>
  <c r="P56" i="5" s="1"/>
  <c r="E58" i="5" a="1"/>
  <c r="E58" i="5" s="1"/>
  <c r="E59" i="5" a="1"/>
  <c r="E59" i="5" s="1"/>
  <c r="E60" i="5" a="1"/>
  <c r="E60" i="5" s="1"/>
  <c r="D61" i="5" a="1"/>
  <c r="D61" i="5" s="1"/>
  <c r="P61" i="5" a="1"/>
  <c r="P61" i="5" s="1"/>
  <c r="K63" i="5" a="1"/>
  <c r="K63" i="5" s="1"/>
  <c r="J64" i="5" a="1"/>
  <c r="J64" i="5" s="1"/>
  <c r="F66" i="5" a="1"/>
  <c r="F66" i="5" s="1"/>
  <c r="E67" i="5" a="1"/>
  <c r="E67" i="5" s="1"/>
  <c r="O67" i="5" a="1"/>
  <c r="O67" i="5" s="1"/>
  <c r="E9" i="5" a="1"/>
  <c r="E9" i="5" s="1"/>
  <c r="P10" i="5" a="1"/>
  <c r="P10" i="5" s="1"/>
  <c r="L12" i="5" a="1"/>
  <c r="L12" i="5" s="1"/>
  <c r="J14" i="5" a="1"/>
  <c r="J14" i="5" s="1"/>
  <c r="H15" i="5" a="1"/>
  <c r="H15" i="5" s="1"/>
  <c r="G16" i="5" a="1"/>
  <c r="G16" i="5" s="1"/>
  <c r="F17" i="5" a="1"/>
  <c r="F17" i="5" s="1"/>
  <c r="D19" i="5" a="1"/>
  <c r="D19" i="5" s="1"/>
  <c r="N20" i="5" a="1"/>
  <c r="N20" i="5" s="1"/>
  <c r="L21" i="5" a="1"/>
  <c r="L21" i="5" s="1"/>
  <c r="K22" i="5" a="1"/>
  <c r="K22" i="5" s="1"/>
  <c r="K23" i="5" a="1"/>
  <c r="K23" i="5" s="1"/>
  <c r="J24" i="5" a="1"/>
  <c r="J24" i="5" s="1"/>
  <c r="G26" i="5" a="1"/>
  <c r="G26" i="5" s="1"/>
  <c r="F27" i="5" a="1"/>
  <c r="F27" i="5" s="1"/>
  <c r="E28" i="5" a="1"/>
  <c r="E28" i="5" s="1"/>
  <c r="E29" i="5" a="1"/>
  <c r="E29" i="5" s="1"/>
  <c r="D30" i="5" a="1"/>
  <c r="D30" i="5" s="1"/>
  <c r="P30" i="5" a="1"/>
  <c r="P30" i="5" s="1"/>
  <c r="O31" i="5" a="1"/>
  <c r="O31" i="5" s="1"/>
  <c r="L33" i="5" a="1"/>
  <c r="L33" i="5" s="1"/>
  <c r="I35" i="5" a="1"/>
  <c r="I35" i="5" s="1"/>
  <c r="H36" i="5" a="1"/>
  <c r="H36" i="5" s="1"/>
  <c r="G37" i="5" a="1"/>
  <c r="G37" i="5" s="1"/>
  <c r="H39" i="5" a="1"/>
  <c r="H39" i="5" s="1"/>
  <c r="H40" i="5" a="1"/>
  <c r="H40" i="5" s="1"/>
  <c r="E41" i="5" a="1"/>
  <c r="E41" i="5" s="1"/>
  <c r="E42" i="5" a="1"/>
  <c r="E42" i="5" s="1"/>
  <c r="P42" i="5" a="1"/>
  <c r="P42" i="5" s="1"/>
  <c r="D44" i="5" a="1"/>
  <c r="D44" i="5" s="1"/>
  <c r="D45" i="5" a="1"/>
  <c r="D45" i="5" s="1"/>
  <c r="O45" i="5" a="1"/>
  <c r="O45" i="5" s="1"/>
  <c r="N46" i="5" a="1"/>
  <c r="N46" i="5" s="1"/>
  <c r="L47" i="5" a="1"/>
  <c r="L47" i="5" s="1"/>
  <c r="J49" i="5" a="1"/>
  <c r="J49" i="5" s="1"/>
  <c r="J50" i="5" a="1"/>
  <c r="J50" i="5" s="1"/>
  <c r="H52" i="5" a="1"/>
  <c r="H52" i="5" s="1"/>
  <c r="F53" i="5" a="1"/>
  <c r="F53" i="5" s="1"/>
  <c r="F56" i="5" a="1"/>
  <c r="F56" i="5" s="1"/>
  <c r="D57" i="5" a="1"/>
  <c r="D57" i="5" s="1"/>
  <c r="F58" i="5" a="1"/>
  <c r="F58" i="5" s="1"/>
  <c r="F60" i="5" a="1"/>
  <c r="F60" i="5" s="1"/>
  <c r="E61" i="5" a="1"/>
  <c r="E61" i="5" s="1"/>
  <c r="D62" i="5" a="1"/>
  <c r="D62" i="5" s="1"/>
  <c r="O62" i="5" a="1"/>
  <c r="O62" i="5" s="1"/>
  <c r="K64" i="5" a="1"/>
  <c r="K64" i="5" s="1"/>
  <c r="I65" i="5" a="1"/>
  <c r="I65" i="5" s="1"/>
  <c r="G66" i="5" a="1"/>
  <c r="G66" i="5" s="1"/>
  <c r="O68" i="5" a="1"/>
  <c r="O68" i="5" s="1"/>
  <c r="L69" i="5" a="1"/>
  <c r="L69" i="5" s="1"/>
  <c r="J70" i="5" a="1"/>
  <c r="J70" i="5" s="1"/>
  <c r="I71" i="5" a="1"/>
  <c r="I71" i="5" s="1"/>
  <c r="F72" i="5" a="1"/>
  <c r="F72" i="5" s="1"/>
  <c r="E73" i="5" a="1"/>
  <c r="E73" i="5" s="1"/>
  <c r="O73" i="5" a="1"/>
  <c r="O73" i="5" s="1"/>
  <c r="M74" i="5" a="1"/>
  <c r="M74" i="5" s="1"/>
  <c r="K76" i="5" a="1"/>
  <c r="K76" i="5" s="1"/>
  <c r="J77" i="5" a="1"/>
  <c r="J77" i="5" s="1"/>
  <c r="G78" i="5" a="1"/>
  <c r="G78" i="5" s="1"/>
  <c r="F79" i="5" a="1"/>
  <c r="F79" i="5" s="1"/>
  <c r="D80" i="5" a="1"/>
  <c r="D80" i="5" s="1"/>
  <c r="N81" i="5" a="1"/>
  <c r="N81" i="5" s="1"/>
  <c r="L82" i="5" a="1"/>
  <c r="L82" i="5" s="1"/>
  <c r="K83" i="5" a="1"/>
  <c r="K83" i="5" s="1"/>
  <c r="L84" i="5" a="1"/>
  <c r="L84" i="5" s="1"/>
  <c r="F9" i="5" a="1"/>
  <c r="F9" i="5" s="1"/>
  <c r="D10" i="5" a="1"/>
  <c r="D10" i="5" s="1"/>
  <c r="D11" i="5" a="1"/>
  <c r="D11" i="5" s="1"/>
  <c r="O11" i="5" a="1"/>
  <c r="O11" i="5" s="1"/>
  <c r="M12" i="5" a="1"/>
  <c r="M12" i="5" s="1"/>
  <c r="L13" i="5" a="1"/>
  <c r="L13" i="5" s="1"/>
  <c r="I15" i="5" a="1"/>
  <c r="I15" i="5" s="1"/>
  <c r="G17" i="5" a="1"/>
  <c r="G17" i="5" s="1"/>
  <c r="E18" i="5" a="1"/>
  <c r="E18" i="5" s="1"/>
  <c r="E19" i="5" a="1"/>
  <c r="E19" i="5" s="1"/>
  <c r="O19" i="5" a="1"/>
  <c r="O19" i="5" s="1"/>
  <c r="O20" i="5" a="1"/>
  <c r="O20" i="5" s="1"/>
  <c r="L22" i="5" a="1"/>
  <c r="L22" i="5" s="1"/>
  <c r="K24" i="5" a="1"/>
  <c r="K24" i="5" s="1"/>
  <c r="I25" i="5" a="1"/>
  <c r="I25" i="5" s="1"/>
  <c r="H26" i="5" a="1"/>
  <c r="H26" i="5" s="1"/>
  <c r="G27" i="5" a="1"/>
  <c r="G27" i="5" s="1"/>
  <c r="F28" i="5" a="1"/>
  <c r="F28" i="5" s="1"/>
  <c r="E30" i="5" a="1"/>
  <c r="E30" i="5" s="1"/>
  <c r="D31" i="5" a="1"/>
  <c r="D31" i="5" s="1"/>
  <c r="P31" i="5" a="1"/>
  <c r="P31" i="5" s="1"/>
  <c r="O32" i="5" a="1"/>
  <c r="O32" i="5" s="1"/>
  <c r="M33" i="5" a="1"/>
  <c r="M33" i="5" s="1"/>
  <c r="L34" i="5" a="1"/>
  <c r="L34" i="5" s="1"/>
  <c r="I36" i="5" a="1"/>
  <c r="I36" i="5" s="1"/>
  <c r="H37" i="5" a="1"/>
  <c r="H37" i="5" s="1"/>
  <c r="J38" i="5" a="1"/>
  <c r="J38" i="5" s="1"/>
  <c r="I39" i="5" a="1"/>
  <c r="I39" i="5" s="1"/>
  <c r="F41" i="5" a="1"/>
  <c r="F41" i="5" s="1"/>
  <c r="D43" i="5" a="1"/>
  <c r="D43" i="5" s="1"/>
  <c r="E44" i="5" a="1"/>
  <c r="E44" i="5" s="1"/>
  <c r="M47" i="5" a="1"/>
  <c r="M47" i="5" s="1"/>
  <c r="M48" i="5" a="1"/>
  <c r="M48" i="5" s="1"/>
  <c r="K49" i="5" a="1"/>
  <c r="K49" i="5" s="1"/>
  <c r="K50" i="5" a="1"/>
  <c r="K50" i="5" s="1"/>
  <c r="I51" i="5" a="1"/>
  <c r="I51" i="5" s="1"/>
  <c r="I52" i="5" a="1"/>
  <c r="I52" i="5" s="1"/>
  <c r="G53" i="5" a="1"/>
  <c r="G53" i="5" s="1"/>
  <c r="G54" i="5" a="1"/>
  <c r="G54" i="5" s="1"/>
  <c r="E55" i="5" a="1"/>
  <c r="E55" i="5" s="1"/>
  <c r="G56" i="5" a="1"/>
  <c r="G56" i="5" s="1"/>
  <c r="E57" i="5" a="1"/>
  <c r="E57" i="5" s="1"/>
  <c r="G58" i="5" a="1"/>
  <c r="G58" i="5" s="1"/>
  <c r="F59" i="5" a="1"/>
  <c r="F59" i="5" s="1"/>
  <c r="G60" i="5" a="1"/>
  <c r="G60" i="5" s="1"/>
  <c r="F61" i="5" a="1"/>
  <c r="F61" i="5" s="1"/>
  <c r="E62" i="5" a="1"/>
  <c r="E62" i="5" s="1"/>
  <c r="L63" i="5" a="1"/>
  <c r="L63" i="5" s="1"/>
  <c r="H66" i="5" a="1"/>
  <c r="H66" i="5" s="1"/>
  <c r="F67" i="5" a="1"/>
  <c r="F67" i="5" s="1"/>
  <c r="P67" i="5" a="1"/>
  <c r="P67" i="5" s="1"/>
  <c r="K70" i="5" a="1"/>
  <c r="K70" i="5" s="1"/>
  <c r="F73" i="5" a="1"/>
  <c r="F73" i="5" s="1"/>
  <c r="N74" i="5" a="1"/>
  <c r="N74" i="5" s="1"/>
  <c r="M75" i="5" a="1"/>
  <c r="M75" i="5" s="1"/>
  <c r="L76" i="5" a="1"/>
  <c r="L76" i="5" s="1"/>
  <c r="H78" i="5" a="1"/>
  <c r="H78" i="5" s="1"/>
  <c r="G79" i="5" a="1"/>
  <c r="G79" i="5" s="1"/>
  <c r="P80" i="5" a="1"/>
  <c r="P80" i="5" s="1"/>
  <c r="G10" i="5" a="1"/>
  <c r="G10" i="5" s="1"/>
  <c r="G11" i="5" a="1"/>
  <c r="G11" i="5" s="1"/>
  <c r="P12" i="5" a="1"/>
  <c r="P12" i="5" s="1"/>
  <c r="M14" i="5" a="1"/>
  <c r="M14" i="5" s="1"/>
  <c r="J16" i="5" a="1"/>
  <c r="J16" i="5" s="1"/>
  <c r="I9" i="5" a="1"/>
  <c r="I9" i="5" s="1"/>
  <c r="G9" i="5" a="1"/>
  <c r="G9" i="5" s="1"/>
  <c r="L11" i="5" a="1"/>
  <c r="L11" i="5" s="1"/>
  <c r="O12" i="5" a="1"/>
  <c r="O12" i="5" s="1"/>
  <c r="P13" i="5" a="1"/>
  <c r="P13" i="5" s="1"/>
  <c r="E15" i="5" a="1"/>
  <c r="E15" i="5" s="1"/>
  <c r="I16" i="5" a="1"/>
  <c r="I16" i="5" s="1"/>
  <c r="M18" i="5" a="1"/>
  <c r="M18" i="5" s="1"/>
  <c r="D22" i="5" a="1"/>
  <c r="D22" i="5" s="1"/>
  <c r="H24" i="5" a="1"/>
  <c r="H24" i="5" s="1"/>
  <c r="J25" i="5" a="1"/>
  <c r="J25" i="5" s="1"/>
  <c r="M27" i="5" a="1"/>
  <c r="M27" i="5" s="1"/>
  <c r="P28" i="5" a="1"/>
  <c r="P28" i="5" s="1"/>
  <c r="F30" i="5" a="1"/>
  <c r="F30" i="5" s="1"/>
  <c r="F31" i="5" a="1"/>
  <c r="F31" i="5" s="1"/>
  <c r="H32" i="5" a="1"/>
  <c r="H32" i="5" s="1"/>
  <c r="L35" i="5" a="1"/>
  <c r="L35" i="5" s="1"/>
  <c r="M36" i="5" a="1"/>
  <c r="M36" i="5" s="1"/>
  <c r="D38" i="5" a="1"/>
  <c r="D38" i="5" s="1"/>
  <c r="J40" i="5" a="1"/>
  <c r="J40" i="5" s="1"/>
  <c r="I41" i="5" a="1"/>
  <c r="I41" i="5" s="1"/>
  <c r="L42" i="5" a="1"/>
  <c r="L42" i="5" s="1"/>
  <c r="M43" i="5" a="1"/>
  <c r="M43" i="5" s="1"/>
  <c r="E45" i="5" a="1"/>
  <c r="E45" i="5" s="1"/>
  <c r="F46" i="5" a="1"/>
  <c r="F46" i="5" s="1"/>
  <c r="F47" i="5" a="1"/>
  <c r="F47" i="5" s="1"/>
  <c r="O51" i="5" a="1"/>
  <c r="O51" i="5" s="1"/>
  <c r="O52" i="5" a="1"/>
  <c r="O52" i="5" s="1"/>
  <c r="D54" i="5" a="1"/>
  <c r="D54" i="5" s="1"/>
  <c r="F55" i="5" a="1"/>
  <c r="F55" i="5" s="1"/>
  <c r="J56" i="5" a="1"/>
  <c r="J56" i="5" s="1"/>
  <c r="M57" i="5" a="1"/>
  <c r="M57" i="5" s="1"/>
  <c r="O58" i="5" a="1"/>
  <c r="O58" i="5" s="1"/>
  <c r="H60" i="5" a="1"/>
  <c r="H60" i="5" s="1"/>
  <c r="I61" i="5" a="1"/>
  <c r="I61" i="5" s="1"/>
  <c r="I63" i="5" a="1"/>
  <c r="I63" i="5" s="1"/>
  <c r="I64" i="5" a="1"/>
  <c r="I64" i="5" s="1"/>
  <c r="K65" i="5" a="1"/>
  <c r="K65" i="5" s="1"/>
  <c r="L66" i="5" a="1"/>
  <c r="L66" i="5" s="1"/>
  <c r="L68" i="5" a="1"/>
  <c r="L68" i="5" s="1"/>
  <c r="M70" i="5" a="1"/>
  <c r="M70" i="5" s="1"/>
  <c r="L71" i="5" a="1"/>
  <c r="L71" i="5" s="1"/>
  <c r="J73" i="5" a="1"/>
  <c r="J73" i="5" s="1"/>
  <c r="J74" i="5" a="1"/>
  <c r="J74" i="5" s="1"/>
  <c r="J75" i="5" a="1"/>
  <c r="J75" i="5" s="1"/>
  <c r="K78" i="5" a="1"/>
  <c r="K78" i="5" s="1"/>
  <c r="K80" i="5" a="1"/>
  <c r="K80" i="5" s="1"/>
  <c r="J81" i="5" a="1"/>
  <c r="J81" i="5" s="1"/>
  <c r="J82" i="5" a="1"/>
  <c r="J82" i="5" s="1"/>
  <c r="J83" i="5" a="1"/>
  <c r="J83" i="5" s="1"/>
  <c r="M84" i="5" a="1"/>
  <c r="M84" i="5" s="1"/>
  <c r="J86" i="5" a="1"/>
  <c r="J86" i="5" s="1"/>
  <c r="K87" i="5" a="1"/>
  <c r="K87" i="5" s="1"/>
  <c r="K88" i="5" a="1"/>
  <c r="K88" i="5" s="1"/>
  <c r="I89" i="5" a="1"/>
  <c r="I89" i="5" s="1"/>
  <c r="H90" i="5" a="1"/>
  <c r="H90" i="5" s="1"/>
  <c r="E92" i="5" a="1"/>
  <c r="E92" i="5" s="1"/>
  <c r="E93" i="5" a="1"/>
  <c r="E93" i="5" s="1"/>
  <c r="P93" i="5" a="1"/>
  <c r="P93" i="5" s="1"/>
  <c r="P94" i="5" a="1"/>
  <c r="P94" i="5" s="1"/>
  <c r="M95" i="5" a="1"/>
  <c r="M95" i="5" s="1"/>
  <c r="M96" i="5" a="1"/>
  <c r="M96" i="5" s="1"/>
  <c r="H9" i="5" a="1"/>
  <c r="H9" i="5" s="1"/>
  <c r="E12" i="5" a="1"/>
  <c r="E12" i="5" s="1"/>
  <c r="H14" i="5" a="1"/>
  <c r="H14" i="5" s="1"/>
  <c r="O16" i="5" a="1"/>
  <c r="O16" i="5" s="1"/>
  <c r="G19" i="5" a="1"/>
  <c r="G19" i="5" s="1"/>
  <c r="G20" i="5" a="1"/>
  <c r="G20" i="5" s="1"/>
  <c r="M23" i="5" a="1"/>
  <c r="M23" i="5" s="1"/>
  <c r="N24" i="5" a="1"/>
  <c r="N24" i="5" s="1"/>
  <c r="P26" i="5" a="1"/>
  <c r="P26" i="5" s="1"/>
  <c r="G28" i="5" a="1"/>
  <c r="G28" i="5" s="1"/>
  <c r="H29" i="5" a="1"/>
  <c r="H29" i="5" s="1"/>
  <c r="J30" i="5" a="1"/>
  <c r="J30" i="5" s="1"/>
  <c r="K31" i="5" a="1"/>
  <c r="K31" i="5" s="1"/>
  <c r="P34" i="5" a="1"/>
  <c r="P34" i="5" s="1"/>
  <c r="K38" i="5" a="1"/>
  <c r="K38" i="5" s="1"/>
  <c r="L39" i="5" a="1"/>
  <c r="L39" i="5" s="1"/>
  <c r="N40" i="5" a="1"/>
  <c r="N40" i="5" s="1"/>
  <c r="N41" i="5" a="1"/>
  <c r="N41" i="5" s="1"/>
  <c r="E43" i="5" a="1"/>
  <c r="E43" i="5" s="1"/>
  <c r="I45" i="5" a="1"/>
  <c r="I45" i="5" s="1"/>
  <c r="J46" i="5" a="1"/>
  <c r="J46" i="5" s="1"/>
  <c r="P49" i="5" a="1"/>
  <c r="P49" i="5" s="1"/>
  <c r="E51" i="5" a="1"/>
  <c r="E51" i="5" s="1"/>
  <c r="E52" i="5" a="1"/>
  <c r="E52" i="5" s="1"/>
  <c r="I53" i="5" a="1"/>
  <c r="I53" i="5" s="1"/>
  <c r="L55" i="5" a="1"/>
  <c r="L55" i="5" s="1"/>
  <c r="H58" i="5" a="1"/>
  <c r="H58" i="5" s="1"/>
  <c r="J59" i="5" a="1"/>
  <c r="J59" i="5" s="1"/>
  <c r="M61" i="5" a="1"/>
  <c r="M61" i="5" s="1"/>
  <c r="N62" i="5" a="1"/>
  <c r="N62" i="5" s="1"/>
  <c r="O63" i="5" a="1"/>
  <c r="O63" i="5" s="1"/>
  <c r="P64" i="5" a="1"/>
  <c r="P64" i="5" s="1"/>
  <c r="D67" i="5" a="1"/>
  <c r="D67" i="5" s="1"/>
  <c r="E68" i="5" a="1"/>
  <c r="E68" i="5" s="1"/>
  <c r="E69" i="5" a="1"/>
  <c r="E69" i="5" s="1"/>
  <c r="D70" i="5" a="1"/>
  <c r="D70" i="5" s="1"/>
  <c r="D71" i="5" a="1"/>
  <c r="D71" i="5" s="1"/>
  <c r="O72" i="5" a="1"/>
  <c r="O72" i="5" s="1"/>
  <c r="P74" i="5" a="1"/>
  <c r="P74" i="5" s="1"/>
  <c r="P75" i="5" a="1"/>
  <c r="P75" i="5" s="1"/>
  <c r="O77" i="5" a="1"/>
  <c r="O77" i="5" s="1"/>
  <c r="O78" i="5" a="1"/>
  <c r="O78" i="5" s="1"/>
  <c r="O79" i="5" a="1"/>
  <c r="O79" i="5" s="1"/>
  <c r="O80" i="5" a="1"/>
  <c r="O80" i="5" s="1"/>
  <c r="O82" i="5" a="1"/>
  <c r="O82" i="5" s="1"/>
  <c r="O83" i="5" a="1"/>
  <c r="O83" i="5" s="1"/>
  <c r="O85" i="5" a="1"/>
  <c r="O85" i="5" s="1"/>
  <c r="P86" i="5" a="1"/>
  <c r="P86" i="5" s="1"/>
  <c r="P87" i="5" a="1"/>
  <c r="P87" i="5" s="1"/>
  <c r="M89" i="5" a="1"/>
  <c r="M89" i="5" s="1"/>
  <c r="M90" i="5" a="1"/>
  <c r="M90" i="5" s="1"/>
  <c r="J91" i="5" a="1"/>
  <c r="J91" i="5" s="1"/>
  <c r="J92" i="5" a="1"/>
  <c r="J92" i="5" s="1"/>
  <c r="I93" i="5" a="1"/>
  <c r="I93" i="5" s="1"/>
  <c r="G94" i="5" a="1"/>
  <c r="G94" i="5" s="1"/>
  <c r="H95" i="5" a="1"/>
  <c r="H95" i="5" s="1"/>
  <c r="E96" i="5" a="1"/>
  <c r="E96" i="5" s="1"/>
  <c r="D97" i="5" a="1"/>
  <c r="D97" i="5" s="1"/>
  <c r="P97" i="5" a="1"/>
  <c r="P97" i="5" s="1"/>
  <c r="J99" i="5" a="1"/>
  <c r="J99" i="5" s="1"/>
  <c r="F12" i="5" a="1"/>
  <c r="F12" i="5" s="1"/>
  <c r="I13" i="5" a="1"/>
  <c r="I13" i="5" s="1"/>
  <c r="K17" i="5" a="1"/>
  <c r="K17" i="5" s="1"/>
  <c r="E20" i="5" a="1"/>
  <c r="E20" i="5" s="1"/>
  <c r="H21" i="5" a="1"/>
  <c r="H21" i="5" s="1"/>
  <c r="N22" i="5" a="1"/>
  <c r="N22" i="5" s="1"/>
  <c r="G25" i="5" a="1"/>
  <c r="G25" i="5" s="1"/>
  <c r="L26" i="5" a="1"/>
  <c r="L26" i="5" s="1"/>
  <c r="G29" i="5" a="1"/>
  <c r="G29" i="5" s="1"/>
  <c r="M31" i="5" a="1"/>
  <c r="M31" i="5" s="1"/>
  <c r="E33" i="5" a="1"/>
  <c r="E33" i="5" s="1"/>
  <c r="H34" i="5" a="1"/>
  <c r="H34" i="5" s="1"/>
  <c r="K35" i="5" a="1"/>
  <c r="K35" i="5" s="1"/>
  <c r="O36" i="5" a="1"/>
  <c r="O36" i="5" s="1"/>
  <c r="H38" i="5" a="1"/>
  <c r="H38" i="5" s="1"/>
  <c r="M39" i="5" a="1"/>
  <c r="M39" i="5" s="1"/>
  <c r="G42" i="5" a="1"/>
  <c r="G42" i="5" s="1"/>
  <c r="J43" i="5" a="1"/>
  <c r="J43" i="5" s="1"/>
  <c r="P44" i="5" a="1"/>
  <c r="P44" i="5" s="1"/>
  <c r="H46" i="5" a="1"/>
  <c r="H46" i="5" s="1"/>
  <c r="O48" i="5" a="1"/>
  <c r="O48" i="5" s="1"/>
  <c r="J51" i="5" a="1"/>
  <c r="J51" i="5" s="1"/>
  <c r="P53" i="5" a="1"/>
  <c r="P53" i="5" s="1"/>
  <c r="H55" i="5" a="1"/>
  <c r="H55" i="5" s="1"/>
  <c r="I58" i="5" a="1"/>
  <c r="I58" i="5" s="1"/>
  <c r="M59" i="5" a="1"/>
  <c r="M59" i="5" s="1"/>
  <c r="P60" i="5" a="1"/>
  <c r="P60" i="5" s="1"/>
  <c r="G62" i="5" a="1"/>
  <c r="G62" i="5" s="1"/>
  <c r="H69" i="5" a="1"/>
  <c r="H69" i="5" s="1"/>
  <c r="I70" i="5" a="1"/>
  <c r="I70" i="5" s="1"/>
  <c r="M73" i="5" a="1"/>
  <c r="M73" i="5" s="1"/>
  <c r="D75" i="5" a="1"/>
  <c r="D75" i="5" s="1"/>
  <c r="F76" i="5" a="1"/>
  <c r="F76" i="5" s="1"/>
  <c r="J79" i="5" a="1"/>
  <c r="J79" i="5" s="1"/>
  <c r="L80" i="5" a="1"/>
  <c r="L80" i="5" s="1"/>
  <c r="M81" i="5" a="1"/>
  <c r="M81" i="5" s="1"/>
  <c r="P82" i="5" a="1"/>
  <c r="P82" i="5" s="1"/>
  <c r="E84" i="5" a="1"/>
  <c r="E84" i="5" s="1"/>
  <c r="G85" i="5" a="1"/>
  <c r="G85" i="5" s="1"/>
  <c r="H86" i="5" a="1"/>
  <c r="H86" i="5" s="1"/>
  <c r="J87" i="5" a="1"/>
  <c r="J87" i="5" s="1"/>
  <c r="K89" i="5" a="1"/>
  <c r="K89" i="5" s="1"/>
  <c r="N92" i="5" a="1"/>
  <c r="N92" i="5" s="1"/>
  <c r="M93" i="5" a="1"/>
  <c r="M93" i="5" s="1"/>
  <c r="O94" i="5" a="1"/>
  <c r="O94" i="5" s="1"/>
  <c r="O95" i="5" a="1"/>
  <c r="O95" i="5" s="1"/>
  <c r="O97" i="5" a="1"/>
  <c r="O97" i="5" s="1"/>
  <c r="M98" i="5" a="1"/>
  <c r="M98" i="5" s="1"/>
  <c r="K99" i="5" a="1"/>
  <c r="K99" i="5" s="1"/>
  <c r="I100" i="5" a="1"/>
  <c r="I100" i="5" s="1"/>
  <c r="H101" i="5" a="1"/>
  <c r="H101" i="5" s="1"/>
  <c r="F102" i="5" a="1"/>
  <c r="F102" i="5" s="1"/>
  <c r="D104" i="5" a="1"/>
  <c r="D104" i="5" s="1"/>
  <c r="L106" i="5" a="1"/>
  <c r="L106" i="5" s="1"/>
  <c r="J9" i="5" a="1"/>
  <c r="J9" i="5" s="1"/>
  <c r="N10" i="5" a="1"/>
  <c r="N10" i="5" s="1"/>
  <c r="G12" i="5" a="1"/>
  <c r="G12" i="5" s="1"/>
  <c r="J13" i="5" a="1"/>
  <c r="J13" i="5" s="1"/>
  <c r="P14" i="5" a="1"/>
  <c r="P14" i="5" s="1"/>
  <c r="E16" i="5" a="1"/>
  <c r="E16" i="5" s="1"/>
  <c r="L17" i="5" a="1"/>
  <c r="L17" i="5" s="1"/>
  <c r="O18" i="5" a="1"/>
  <c r="O18" i="5" s="1"/>
  <c r="F20" i="5" a="1"/>
  <c r="F20" i="5" s="1"/>
  <c r="I21" i="5" a="1"/>
  <c r="I21" i="5" s="1"/>
  <c r="O22" i="5" a="1"/>
  <c r="O22" i="5" s="1"/>
  <c r="E24" i="5" a="1"/>
  <c r="E24" i="5" s="1"/>
  <c r="M26" i="5" a="1"/>
  <c r="M26" i="5" s="1"/>
  <c r="O27" i="5" a="1"/>
  <c r="O27" i="5" s="1"/>
  <c r="K30" i="5" a="1"/>
  <c r="K30" i="5" s="1"/>
  <c r="D32" i="5" a="1"/>
  <c r="D32" i="5" s="1"/>
  <c r="F33" i="5" a="1"/>
  <c r="F33" i="5" s="1"/>
  <c r="I34" i="5" a="1"/>
  <c r="I34" i="5" s="1"/>
  <c r="M35" i="5" a="1"/>
  <c r="M35" i="5" s="1"/>
  <c r="P36" i="5" a="1"/>
  <c r="P36" i="5" s="1"/>
  <c r="N39" i="5" a="1"/>
  <c r="N39" i="5" s="1"/>
  <c r="P40" i="5" a="1"/>
  <c r="P40" i="5" s="1"/>
  <c r="H42" i="5" a="1"/>
  <c r="H42" i="5" s="1"/>
  <c r="K43" i="5" a="1"/>
  <c r="K43" i="5" s="1"/>
  <c r="F45" i="5" a="1"/>
  <c r="F45" i="5" s="1"/>
  <c r="J47" i="5" a="1"/>
  <c r="J47" i="5" s="1"/>
  <c r="F50" i="5" a="1"/>
  <c r="F50" i="5" s="1"/>
  <c r="K51" i="5" a="1"/>
  <c r="K51" i="5" s="1"/>
  <c r="M52" i="5" a="1"/>
  <c r="M52" i="5" s="1"/>
  <c r="E54" i="5" a="1"/>
  <c r="E54" i="5" s="1"/>
  <c r="I55" i="5" a="1"/>
  <c r="I55" i="5" s="1"/>
  <c r="N56" i="5" a="1"/>
  <c r="N56" i="5" s="1"/>
  <c r="J58" i="5" a="1"/>
  <c r="J58" i="5" s="1"/>
  <c r="H62" i="5" a="1"/>
  <c r="H62" i="5" s="1"/>
  <c r="M64" i="5" a="1"/>
  <c r="M64" i="5" s="1"/>
  <c r="O65" i="5" a="1"/>
  <c r="O65" i="5" s="1"/>
  <c r="G67" i="5" a="1"/>
  <c r="G67" i="5" s="1"/>
  <c r="H68" i="5" a="1"/>
  <c r="H68" i="5" s="1"/>
  <c r="I69" i="5" a="1"/>
  <c r="I69" i="5" s="1"/>
  <c r="M72" i="5" a="1"/>
  <c r="M72" i="5" s="1"/>
  <c r="N73" i="5" a="1"/>
  <c r="N73" i="5" s="1"/>
  <c r="G76" i="5" a="1"/>
  <c r="G76" i="5" s="1"/>
  <c r="G77" i="5" a="1"/>
  <c r="G77" i="5" s="1"/>
  <c r="I78" i="5" a="1"/>
  <c r="I78" i="5" s="1"/>
  <c r="N9" i="5" a="1"/>
  <c r="N9" i="5" s="1"/>
  <c r="O13" i="5" a="1"/>
  <c r="O13" i="5" s="1"/>
  <c r="F15" i="5" a="1"/>
  <c r="F15" i="5" s="1"/>
  <c r="N16" i="5" a="1"/>
  <c r="N16" i="5" s="1"/>
  <c r="F18" i="5" a="1"/>
  <c r="F18" i="5" s="1"/>
  <c r="K20" i="5" a="1"/>
  <c r="K20" i="5" s="1"/>
  <c r="N21" i="5" a="1"/>
  <c r="N21" i="5" s="1"/>
  <c r="E23" i="5" a="1"/>
  <c r="E23" i="5" s="1"/>
  <c r="L24" i="5" a="1"/>
  <c r="L24" i="5" s="1"/>
  <c r="N25" i="5" a="1"/>
  <c r="N25" i="5" s="1"/>
  <c r="D27" i="5" a="1"/>
  <c r="D27" i="5" s="1"/>
  <c r="J28" i="5" a="1"/>
  <c r="J28" i="5" s="1"/>
  <c r="L29" i="5" a="1"/>
  <c r="L29" i="5" s="1"/>
  <c r="D36" i="5" a="1"/>
  <c r="D36" i="5" s="1"/>
  <c r="J37" i="5" a="1"/>
  <c r="J37" i="5" s="1"/>
  <c r="E40" i="5" a="1"/>
  <c r="E40" i="5" s="1"/>
  <c r="M42" i="5" a="1"/>
  <c r="M42" i="5" s="1"/>
  <c r="G44" i="5" a="1"/>
  <c r="G44" i="5" s="1"/>
  <c r="J45" i="5" a="1"/>
  <c r="J45" i="5" s="1"/>
  <c r="L46" i="5" a="1"/>
  <c r="L46" i="5" s="1"/>
  <c r="E48" i="5" a="1"/>
  <c r="E48" i="5" s="1"/>
  <c r="G49" i="5" a="1"/>
  <c r="G49" i="5" s="1"/>
  <c r="M50" i="5" a="1"/>
  <c r="M50" i="5" s="1"/>
  <c r="P51" i="5" a="1"/>
  <c r="P51" i="5" s="1"/>
  <c r="K54" i="5" a="1"/>
  <c r="K54" i="5" s="1"/>
  <c r="O55" i="5" a="1"/>
  <c r="O55" i="5" s="1"/>
  <c r="H57" i="5" a="1"/>
  <c r="H57" i="5" s="1"/>
  <c r="M58" i="5" a="1"/>
  <c r="M58" i="5" s="1"/>
  <c r="M62" i="5" a="1"/>
  <c r="M62" i="5" s="1"/>
  <c r="P63" i="5" a="1"/>
  <c r="P63" i="5" s="1"/>
  <c r="F65" i="5" a="1"/>
  <c r="F65" i="5" s="1"/>
  <c r="I66" i="5" a="1"/>
  <c r="I66" i="5" s="1"/>
  <c r="J67" i="5" a="1"/>
  <c r="J67" i="5" s="1"/>
  <c r="K68" i="5" a="1"/>
  <c r="K68" i="5" s="1"/>
  <c r="O70" i="5" a="1"/>
  <c r="O70" i="5" s="1"/>
  <c r="D72" i="5" a="1"/>
  <c r="D72" i="5" s="1"/>
  <c r="F74" i="5" a="1"/>
  <c r="F74" i="5" s="1"/>
  <c r="G75" i="5" a="1"/>
  <c r="G75" i="5" s="1"/>
  <c r="J76" i="5" a="1"/>
  <c r="J76" i="5" s="1"/>
  <c r="M77" i="5" a="1"/>
  <c r="M77" i="5" s="1"/>
  <c r="N78" i="5" a="1"/>
  <c r="N78" i="5" s="1"/>
  <c r="P79" i="5" a="1"/>
  <c r="P79" i="5" s="1"/>
  <c r="F81" i="5" a="1"/>
  <c r="F81" i="5" s="1"/>
  <c r="K84" i="5" a="1"/>
  <c r="K84" i="5" s="1"/>
  <c r="N86" i="5" a="1"/>
  <c r="N86" i="5" s="1"/>
  <c r="D89" i="5" a="1"/>
  <c r="D89" i="5" s="1"/>
  <c r="D90" i="5" a="1"/>
  <c r="D90" i="5" s="1"/>
  <c r="E91" i="5" a="1"/>
  <c r="E91" i="5" s="1"/>
  <c r="D92" i="5" a="1"/>
  <c r="D92" i="5" s="1"/>
  <c r="F93" i="5" a="1"/>
  <c r="F93" i="5" s="1"/>
  <c r="F94" i="5" a="1"/>
  <c r="F94" i="5" s="1"/>
  <c r="G96" i="5" a="1"/>
  <c r="G96" i="5" s="1"/>
  <c r="H97" i="5" a="1"/>
  <c r="H97" i="5" s="1"/>
  <c r="G98" i="5" a="1"/>
  <c r="G98" i="5" s="1"/>
  <c r="D99" i="5" a="1"/>
  <c r="D99" i="5" s="1"/>
  <c r="O99" i="5" a="1"/>
  <c r="O99" i="5" s="1"/>
  <c r="M100" i="5" a="1"/>
  <c r="M100" i="5" s="1"/>
  <c r="L101" i="5" a="1"/>
  <c r="L101" i="5" s="1"/>
  <c r="K102" i="5" a="1"/>
  <c r="K102" i="5" s="1"/>
  <c r="J103" i="5" a="1"/>
  <c r="J103" i="5" s="1"/>
  <c r="I104" i="5" a="1"/>
  <c r="I104" i="5" s="1"/>
  <c r="E106" i="5" a="1"/>
  <c r="E106" i="5" s="1"/>
  <c r="D107" i="5" a="1"/>
  <c r="D107" i="5" s="1"/>
  <c r="J110" i="5" a="1"/>
  <c r="J110" i="5" s="1"/>
  <c r="I111" i="5" a="1"/>
  <c r="I111" i="5" s="1"/>
  <c r="F112" i="5" a="1"/>
  <c r="F112" i="5" s="1"/>
  <c r="F113" i="5" a="1"/>
  <c r="F113" i="5" s="1"/>
  <c r="H11" i="5" a="1"/>
  <c r="H11" i="5" s="1"/>
  <c r="D13" i="5" a="1"/>
  <c r="D13" i="5" s="1"/>
  <c r="K14" i="5" a="1"/>
  <c r="K14" i="5" s="1"/>
  <c r="D16" i="5" a="1"/>
  <c r="D16" i="5" s="1"/>
  <c r="O17" i="5" a="1"/>
  <c r="O17" i="5" s="1"/>
  <c r="E21" i="5" a="1"/>
  <c r="E21" i="5" s="1"/>
  <c r="I22" i="5" a="1"/>
  <c r="I22" i="5" s="1"/>
  <c r="F24" i="5" a="1"/>
  <c r="F24" i="5" s="1"/>
  <c r="O25" i="5" a="1"/>
  <c r="O25" i="5" s="1"/>
  <c r="L30" i="5" a="1"/>
  <c r="L30" i="5" s="1"/>
  <c r="G32" i="5" a="1"/>
  <c r="G32" i="5" s="1"/>
  <c r="O33" i="5" a="1"/>
  <c r="O33" i="5" s="1"/>
  <c r="N36" i="5" a="1"/>
  <c r="N36" i="5" s="1"/>
  <c r="N38" i="5" a="1"/>
  <c r="N38" i="5" s="1"/>
  <c r="I40" i="5" a="1"/>
  <c r="I40" i="5" s="1"/>
  <c r="M41" i="5" a="1"/>
  <c r="M41" i="5" s="1"/>
  <c r="H43" i="5" a="1"/>
  <c r="H43" i="5" s="1"/>
  <c r="G45" i="5" a="1"/>
  <c r="G45" i="5" s="1"/>
  <c r="O46" i="5" a="1"/>
  <c r="O46" i="5" s="1"/>
  <c r="H48" i="5" a="1"/>
  <c r="H48" i="5" s="1"/>
  <c r="O49" i="5" a="1"/>
  <c r="O49" i="5" s="1"/>
  <c r="L51" i="5" a="1"/>
  <c r="L51" i="5" s="1"/>
  <c r="D53" i="5" a="1"/>
  <c r="D53" i="5" s="1"/>
  <c r="N54" i="5" a="1"/>
  <c r="N54" i="5" s="1"/>
  <c r="I56" i="5" a="1"/>
  <c r="I56" i="5" s="1"/>
  <c r="D58" i="5" a="1"/>
  <c r="D58" i="5" s="1"/>
  <c r="P59" i="5" a="1"/>
  <c r="P59" i="5" s="1"/>
  <c r="H64" i="5" a="1"/>
  <c r="H64" i="5" s="1"/>
  <c r="K67" i="5" a="1"/>
  <c r="K67" i="5" s="1"/>
  <c r="M71" i="5" a="1"/>
  <c r="M71" i="5" s="1"/>
  <c r="D73" i="5" a="1"/>
  <c r="D73" i="5" s="1"/>
  <c r="I74" i="5" a="1"/>
  <c r="I74" i="5" s="1"/>
  <c r="N75" i="5" a="1"/>
  <c r="N75" i="5" s="1"/>
  <c r="F77" i="5" a="1"/>
  <c r="F77" i="5" s="1"/>
  <c r="M78" i="5" a="1"/>
  <c r="M78" i="5" s="1"/>
  <c r="K82" i="5" a="1"/>
  <c r="K82" i="5" s="1"/>
  <c r="I86" i="5" a="1"/>
  <c r="I86" i="5" s="1"/>
  <c r="N87" i="5" a="1"/>
  <c r="N87" i="5" s="1"/>
  <c r="E89" i="5" a="1"/>
  <c r="E89" i="5" s="1"/>
  <c r="F90" i="5" a="1"/>
  <c r="F90" i="5" s="1"/>
  <c r="H91" i="5" a="1"/>
  <c r="H91" i="5" s="1"/>
  <c r="F96" i="5" a="1"/>
  <c r="F96" i="5" s="1"/>
  <c r="I97" i="5" a="1"/>
  <c r="I97" i="5" s="1"/>
  <c r="G99" i="5" a="1"/>
  <c r="G99" i="5" s="1"/>
  <c r="G100" i="5" a="1"/>
  <c r="G100" i="5" s="1"/>
  <c r="G101" i="5" a="1"/>
  <c r="G101" i="5" s="1"/>
  <c r="I103" i="5" a="1"/>
  <c r="I103" i="5" s="1"/>
  <c r="J105" i="5" a="1"/>
  <c r="J105" i="5" s="1"/>
  <c r="J107" i="5" a="1"/>
  <c r="J107" i="5" s="1"/>
  <c r="H108" i="5" a="1"/>
  <c r="H108" i="5" s="1"/>
  <c r="I109" i="5" a="1"/>
  <c r="I109" i="5" s="1"/>
  <c r="F110" i="5" a="1"/>
  <c r="F110" i="5" s="1"/>
  <c r="E112" i="5" a="1"/>
  <c r="E112" i="5" s="1"/>
  <c r="E113" i="5" a="1"/>
  <c r="E113" i="5" s="1"/>
  <c r="P113" i="5" a="1"/>
  <c r="P113" i="5" s="1"/>
  <c r="P114" i="5" a="1"/>
  <c r="P114" i="5" s="1"/>
  <c r="K116" i="5" a="1"/>
  <c r="K116" i="5" s="1"/>
  <c r="G119" i="5" a="1"/>
  <c r="G119" i="5" s="1"/>
  <c r="D120" i="5" a="1"/>
  <c r="D120" i="5" s="1"/>
  <c r="D121" i="5" a="1"/>
  <c r="D121" i="5" s="1"/>
  <c r="O122" i="5" a="1"/>
  <c r="O122" i="5" s="1"/>
  <c r="L123" i="5" a="1"/>
  <c r="L123" i="5" s="1"/>
  <c r="K124" i="5" a="1"/>
  <c r="K124" i="5" s="1"/>
  <c r="I125" i="5" a="1"/>
  <c r="I125" i="5" s="1"/>
  <c r="G126" i="5" a="1"/>
  <c r="G126" i="5" s="1"/>
  <c r="G127" i="5" a="1"/>
  <c r="G127" i="5" s="1"/>
  <c r="D128" i="5" a="1"/>
  <c r="D128" i="5" s="1"/>
  <c r="D129" i="5" a="1"/>
  <c r="D129" i="5" s="1"/>
  <c r="L130" i="5" a="1"/>
  <c r="L130" i="5" s="1"/>
  <c r="K132" i="5" a="1"/>
  <c r="K132" i="5" s="1"/>
  <c r="I133" i="5" a="1"/>
  <c r="I133" i="5" s="1"/>
  <c r="G134" i="5" a="1"/>
  <c r="G134" i="5" s="1"/>
  <c r="G135" i="5" a="1"/>
  <c r="G135" i="5" s="1"/>
  <c r="D136" i="5" a="1"/>
  <c r="D136" i="5" s="1"/>
  <c r="P136" i="5" a="1"/>
  <c r="P136" i="5" s="1"/>
  <c r="N137" i="5" a="1"/>
  <c r="N137" i="5" s="1"/>
  <c r="N138" i="5" a="1"/>
  <c r="N138" i="5" s="1"/>
  <c r="M140" i="5" a="1"/>
  <c r="M140" i="5" s="1"/>
  <c r="J142" i="5" a="1"/>
  <c r="J142" i="5" s="1"/>
  <c r="H144" i="5" a="1"/>
  <c r="H144" i="5" s="1"/>
  <c r="G145" i="5" a="1"/>
  <c r="G145" i="5" s="1"/>
  <c r="H146" i="5" a="1"/>
  <c r="H146" i="5" s="1"/>
  <c r="I147" i="5" a="1"/>
  <c r="I147" i="5" s="1"/>
  <c r="H148" i="5" a="1"/>
  <c r="H148" i="5" s="1"/>
  <c r="F149" i="5" a="1"/>
  <c r="F149" i="5" s="1"/>
  <c r="F150" i="5" a="1"/>
  <c r="F150" i="5" s="1"/>
  <c r="F152" i="5" a="1"/>
  <c r="F152" i="5" s="1"/>
  <c r="F154" i="5" a="1"/>
  <c r="F154" i="5" s="1"/>
  <c r="D155" i="5" a="1"/>
  <c r="D155" i="5" s="1"/>
  <c r="P155" i="5" a="1"/>
  <c r="P155" i="5" s="1"/>
  <c r="O156" i="5" a="1"/>
  <c r="O156" i="5" s="1"/>
  <c r="M157" i="5" a="1"/>
  <c r="M157" i="5" s="1"/>
  <c r="M158" i="5" a="1"/>
  <c r="M158" i="5" s="1"/>
  <c r="L159" i="5" a="1"/>
  <c r="L159" i="5" s="1"/>
  <c r="L160" i="5" a="1"/>
  <c r="L160" i="5" s="1"/>
  <c r="K161" i="5" a="1"/>
  <c r="K161" i="5" s="1"/>
  <c r="I163" i="5" a="1"/>
  <c r="I163" i="5" s="1"/>
  <c r="F165" i="5" a="1"/>
  <c r="F165" i="5" s="1"/>
  <c r="G166" i="5" a="1"/>
  <c r="G166" i="5" s="1"/>
  <c r="E169" i="5" a="1"/>
  <c r="E169" i="5" s="1"/>
  <c r="E170" i="5" a="1"/>
  <c r="E170" i="5" s="1"/>
  <c r="E171" i="5" a="1"/>
  <c r="E171" i="5" s="1"/>
  <c r="F172" i="5" a="1"/>
  <c r="F172" i="5" s="1"/>
  <c r="E173" i="5" a="1"/>
  <c r="E173" i="5" s="1"/>
  <c r="F174" i="5" a="1"/>
  <c r="F174" i="5" s="1"/>
  <c r="E175" i="5" a="1"/>
  <c r="E175" i="5" s="1"/>
  <c r="E176" i="5" a="1"/>
  <c r="E176" i="5" s="1"/>
  <c r="D177" i="5" a="1"/>
  <c r="D177" i="5" s="1"/>
  <c r="P177" i="5" a="1"/>
  <c r="P177" i="5" s="1"/>
  <c r="O178" i="5" a="1"/>
  <c r="O178" i="5" s="1"/>
  <c r="P179" i="5" a="1"/>
  <c r="P179" i="5" s="1"/>
  <c r="N181" i="5" a="1"/>
  <c r="N181" i="5" s="1"/>
  <c r="N182" i="5" a="1"/>
  <c r="N182" i="5" s="1"/>
  <c r="M183" i="5" a="1"/>
  <c r="M183" i="5" s="1"/>
  <c r="K184" i="5" a="1"/>
  <c r="K184" i="5" s="1"/>
  <c r="K185" i="5" a="1"/>
  <c r="K185" i="5" s="1"/>
  <c r="I186" i="5" a="1"/>
  <c r="I186" i="5" s="1"/>
  <c r="G187" i="5" a="1"/>
  <c r="G187" i="5" s="1"/>
  <c r="F189" i="5" a="1"/>
  <c r="F189" i="5" s="1"/>
  <c r="F190" i="5" a="1"/>
  <c r="F190" i="5" s="1"/>
  <c r="D191" i="5" a="1"/>
  <c r="D191" i="5" s="1"/>
  <c r="O191" i="5" a="1"/>
  <c r="O191" i="5" s="1"/>
  <c r="M192" i="5" a="1"/>
  <c r="M192" i="5" s="1"/>
  <c r="F194" i="5" a="1"/>
  <c r="F194" i="5" s="1"/>
  <c r="E195" i="5" a="1"/>
  <c r="E195" i="5" s="1"/>
  <c r="L196" i="5" a="1"/>
  <c r="L196" i="5" s="1"/>
  <c r="I197" i="5" a="1"/>
  <c r="I197" i="5" s="1"/>
  <c r="G198" i="5" a="1"/>
  <c r="G198" i="5" s="1"/>
  <c r="E199" i="5" a="1"/>
  <c r="E199" i="5" s="1"/>
  <c r="K9" i="5" a="1"/>
  <c r="K9" i="5" s="1"/>
  <c r="I11" i="5" a="1"/>
  <c r="I11" i="5" s="1"/>
  <c r="L14" i="5" a="1"/>
  <c r="L14" i="5" s="1"/>
  <c r="H16" i="5" a="1"/>
  <c r="H16" i="5" s="1"/>
  <c r="P17" i="5" a="1"/>
  <c r="P17" i="5" s="1"/>
  <c r="J19" i="5" a="1"/>
  <c r="J19" i="5" s="1"/>
  <c r="M22" i="5" a="1"/>
  <c r="M22" i="5" s="1"/>
  <c r="G24" i="5" a="1"/>
  <c r="G24" i="5" s="1"/>
  <c r="P25" i="5" a="1"/>
  <c r="P25" i="5" s="1"/>
  <c r="I27" i="5" a="1"/>
  <c r="I27" i="5" s="1"/>
  <c r="D29" i="5" a="1"/>
  <c r="D29" i="5" s="1"/>
  <c r="M30" i="5" a="1"/>
  <c r="M30" i="5" s="1"/>
  <c r="I32" i="5" a="1"/>
  <c r="I32" i="5" s="1"/>
  <c r="P33" i="5" a="1"/>
  <c r="P33" i="5" s="1"/>
  <c r="G35" i="5" a="1"/>
  <c r="G35" i="5" s="1"/>
  <c r="D37" i="5" a="1"/>
  <c r="D37" i="5" s="1"/>
  <c r="O38" i="5" a="1"/>
  <c r="O38" i="5" s="1"/>
  <c r="K40" i="5" a="1"/>
  <c r="K40" i="5" s="1"/>
  <c r="O41" i="5" a="1"/>
  <c r="O41" i="5" s="1"/>
  <c r="I43" i="5" a="1"/>
  <c r="I43" i="5" s="1"/>
  <c r="P46" i="5" a="1"/>
  <c r="P46" i="5" s="1"/>
  <c r="I48" i="5" a="1"/>
  <c r="I48" i="5" s="1"/>
  <c r="D50" i="5" a="1"/>
  <c r="D50" i="5" s="1"/>
  <c r="M51" i="5" a="1"/>
  <c r="M51" i="5" s="1"/>
  <c r="H53" i="5" a="1"/>
  <c r="H53" i="5" s="1"/>
  <c r="K56" i="5" a="1"/>
  <c r="K56" i="5" s="1"/>
  <c r="K58" i="5" a="1"/>
  <c r="K58" i="5" s="1"/>
  <c r="D60" i="5" a="1"/>
  <c r="D60" i="5" s="1"/>
  <c r="L61" i="5" a="1"/>
  <c r="L61" i="5" s="1"/>
  <c r="E63" i="5" a="1"/>
  <c r="E63" i="5" s="1"/>
  <c r="L64" i="5" a="1"/>
  <c r="L64" i="5" s="1"/>
  <c r="D66" i="5" a="1"/>
  <c r="D66" i="5" s="1"/>
  <c r="L67" i="5" a="1"/>
  <c r="L67" i="5" s="1"/>
  <c r="D69" i="5" a="1"/>
  <c r="D69" i="5" s="1"/>
  <c r="G70" i="5" a="1"/>
  <c r="G70" i="5" s="1"/>
  <c r="N71" i="5" a="1"/>
  <c r="N71" i="5" s="1"/>
  <c r="G73" i="5" a="1"/>
  <c r="G73" i="5" s="1"/>
  <c r="O75" i="5" a="1"/>
  <c r="O75" i="5" s="1"/>
  <c r="H77" i="5" a="1"/>
  <c r="H77" i="5" s="1"/>
  <c r="E80" i="5" a="1"/>
  <c r="E80" i="5" s="1"/>
  <c r="H81" i="5" a="1"/>
  <c r="H81" i="5" s="1"/>
  <c r="P83" i="5" a="1"/>
  <c r="P83" i="5" s="1"/>
  <c r="H85" i="5" a="1"/>
  <c r="H85" i="5" s="1"/>
  <c r="K86" i="5" a="1"/>
  <c r="K86" i="5" s="1"/>
  <c r="O87" i="5" a="1"/>
  <c r="O87" i="5" s="1"/>
  <c r="F89" i="5" a="1"/>
  <c r="F89" i="5" s="1"/>
  <c r="G90" i="5" a="1"/>
  <c r="G90" i="5" s="1"/>
  <c r="L92" i="5" a="1"/>
  <c r="L92" i="5" s="1"/>
  <c r="N93" i="5" a="1"/>
  <c r="N93" i="5" s="1"/>
  <c r="E95" i="5" a="1"/>
  <c r="E95" i="5" s="1"/>
  <c r="I98" i="5" a="1"/>
  <c r="I98" i="5" s="1"/>
  <c r="H100" i="5" a="1"/>
  <c r="H100" i="5" s="1"/>
  <c r="H102" i="5" a="1"/>
  <c r="H102" i="5" s="1"/>
  <c r="J104" i="5" a="1"/>
  <c r="J104" i="5" s="1"/>
  <c r="K105" i="5" a="1"/>
  <c r="K105" i="5" s="1"/>
  <c r="I106" i="5" a="1"/>
  <c r="I106" i="5" s="1"/>
  <c r="I108" i="5" a="1"/>
  <c r="I108" i="5" s="1"/>
  <c r="G110" i="5" a="1"/>
  <c r="G110" i="5" s="1"/>
  <c r="G111" i="5" a="1"/>
  <c r="G111" i="5" s="1"/>
  <c r="G113" i="5" a="1"/>
  <c r="G113" i="5" s="1"/>
  <c r="D114" i="5" a="1"/>
  <c r="D114" i="5" s="1"/>
  <c r="M115" i="5" a="1"/>
  <c r="M115" i="5" s="1"/>
  <c r="L116" i="5" a="1"/>
  <c r="L116" i="5" s="1"/>
  <c r="J117" i="5" a="1"/>
  <c r="J117" i="5" s="1"/>
  <c r="G118" i="5" a="1"/>
  <c r="G118" i="5" s="1"/>
  <c r="H119" i="5" a="1"/>
  <c r="H119" i="5" s="1"/>
  <c r="E120" i="5" a="1"/>
  <c r="E120" i="5" s="1"/>
  <c r="P121" i="5" a="1"/>
  <c r="P121" i="5" s="1"/>
  <c r="L124" i="5" a="1"/>
  <c r="L124" i="5" s="1"/>
  <c r="H126" i="5" a="1"/>
  <c r="H126" i="5" s="1"/>
  <c r="N129" i="5" a="1"/>
  <c r="N129" i="5" s="1"/>
  <c r="M130" i="5" a="1"/>
  <c r="M130" i="5" s="1"/>
  <c r="L131" i="5" a="1"/>
  <c r="L131" i="5" s="1"/>
  <c r="L132" i="5" a="1"/>
  <c r="L132" i="5" s="1"/>
  <c r="H134" i="5" a="1"/>
  <c r="H134" i="5" s="1"/>
  <c r="E136" i="5" a="1"/>
  <c r="E136" i="5" s="1"/>
  <c r="D137" i="5" a="1"/>
  <c r="D137" i="5" s="1"/>
  <c r="O138" i="5" a="1"/>
  <c r="O138" i="5" s="1"/>
  <c r="M139" i="5" a="1"/>
  <c r="M139" i="5" s="1"/>
  <c r="K141" i="5" a="1"/>
  <c r="K141" i="5" s="1"/>
  <c r="K142" i="5" a="1"/>
  <c r="K142" i="5" s="1"/>
  <c r="I143" i="5" a="1"/>
  <c r="I143" i="5" s="1"/>
  <c r="I144" i="5" a="1"/>
  <c r="I144" i="5" s="1"/>
  <c r="H145" i="5" a="1"/>
  <c r="H145" i="5" s="1"/>
  <c r="I146" i="5" a="1"/>
  <c r="I146" i="5" s="1"/>
  <c r="J147" i="5" a="1"/>
  <c r="J147" i="5" s="1"/>
  <c r="G149" i="5" a="1"/>
  <c r="G149" i="5" s="1"/>
  <c r="G150" i="5" a="1"/>
  <c r="G150" i="5" s="1"/>
  <c r="G151" i="5" a="1"/>
  <c r="G151" i="5" s="1"/>
  <c r="G152" i="5" a="1"/>
  <c r="G152" i="5" s="1"/>
  <c r="F153" i="5" a="1"/>
  <c r="F153" i="5" s="1"/>
  <c r="G154" i="5" a="1"/>
  <c r="G154" i="5" s="1"/>
  <c r="D156" i="5" a="1"/>
  <c r="D156" i="5" s="1"/>
  <c r="N157" i="5" a="1"/>
  <c r="N157" i="5" s="1"/>
  <c r="M159" i="5" a="1"/>
  <c r="M159" i="5" s="1"/>
  <c r="M160" i="5" a="1"/>
  <c r="M160" i="5" s="1"/>
  <c r="L161" i="5" a="1"/>
  <c r="L161" i="5" s="1"/>
  <c r="K162" i="5" a="1"/>
  <c r="K162" i="5" s="1"/>
  <c r="J163" i="5" a="1"/>
  <c r="J163" i="5" s="1"/>
  <c r="I164" i="5" a="1"/>
  <c r="I164" i="5" s="1"/>
  <c r="G165" i="5" a="1"/>
  <c r="G165" i="5" s="1"/>
  <c r="G167" i="5" a="1"/>
  <c r="G167" i="5" s="1"/>
  <c r="F168" i="5" a="1"/>
  <c r="F168" i="5" s="1"/>
  <c r="F169" i="5" a="1"/>
  <c r="F169" i="5" s="1"/>
  <c r="F170" i="5" a="1"/>
  <c r="F170" i="5" s="1"/>
  <c r="F171" i="5" a="1"/>
  <c r="F171" i="5" s="1"/>
  <c r="G172" i="5" a="1"/>
  <c r="G172" i="5" s="1"/>
  <c r="F173" i="5" a="1"/>
  <c r="F173" i="5" s="1"/>
  <c r="F175" i="5" a="1"/>
  <c r="F175" i="5" s="1"/>
  <c r="P178" i="5" a="1"/>
  <c r="P178" i="5" s="1"/>
  <c r="D180" i="5" a="1"/>
  <c r="D180" i="5" s="1"/>
  <c r="O180" i="5" a="1"/>
  <c r="O180" i="5" s="1"/>
  <c r="O181" i="5" a="1"/>
  <c r="O181" i="5" s="1"/>
  <c r="N183" i="5" a="1"/>
  <c r="N183" i="5" s="1"/>
  <c r="L185" i="5" a="1"/>
  <c r="L185" i="5" s="1"/>
  <c r="J186" i="5" a="1"/>
  <c r="J186" i="5" s="1"/>
  <c r="H187" i="5" a="1"/>
  <c r="H187" i="5" s="1"/>
  <c r="H188" i="5" a="1"/>
  <c r="H188" i="5" s="1"/>
  <c r="G189" i="5" a="1"/>
  <c r="G189" i="5" s="1"/>
  <c r="G190" i="5" a="1"/>
  <c r="G190" i="5" s="1"/>
  <c r="J193" i="5" a="1"/>
  <c r="J193" i="5" s="1"/>
  <c r="G194" i="5" a="1"/>
  <c r="G194" i="5" s="1"/>
  <c r="F195" i="5" a="1"/>
  <c r="F195" i="5" s="1"/>
  <c r="P195" i="5" a="1"/>
  <c r="P195" i="5" s="1"/>
  <c r="H198" i="5" a="1"/>
  <c r="H198" i="5" s="1"/>
  <c r="F199" i="5" a="1"/>
  <c r="F199" i="5" s="1"/>
  <c r="E10" i="5" a="1"/>
  <c r="E10" i="5" s="1"/>
  <c r="M11" i="5" a="1"/>
  <c r="M11" i="5" s="1"/>
  <c r="G13" i="5" a="1"/>
  <c r="G13" i="5" s="1"/>
  <c r="D15" i="5" a="1"/>
  <c r="D15" i="5" s="1"/>
  <c r="J18" i="5" a="1"/>
  <c r="J18" i="5" s="1"/>
  <c r="P19" i="5" a="1"/>
  <c r="P19" i="5" s="1"/>
  <c r="J21" i="5" a="1"/>
  <c r="J21" i="5" s="1"/>
  <c r="F26" i="5" a="1"/>
  <c r="F26" i="5" s="1"/>
  <c r="N27" i="5" a="1"/>
  <c r="N27" i="5" s="1"/>
  <c r="K29" i="5" a="1"/>
  <c r="K29" i="5" s="1"/>
  <c r="M32" i="5" a="1"/>
  <c r="M32" i="5" s="1"/>
  <c r="F34" i="5" a="1"/>
  <c r="F34" i="5" s="1"/>
  <c r="N35" i="5" a="1"/>
  <c r="N35" i="5" s="1"/>
  <c r="K37" i="5" a="1"/>
  <c r="K37" i="5" s="1"/>
  <c r="E39" i="5" a="1"/>
  <c r="E39" i="5" s="1"/>
  <c r="I42" i="5" a="1"/>
  <c r="I42" i="5" s="1"/>
  <c r="F44" i="5" a="1"/>
  <c r="F44" i="5" s="1"/>
  <c r="L45" i="5" a="1"/>
  <c r="L45" i="5" s="1"/>
  <c r="E47" i="5" a="1"/>
  <c r="E47" i="5" s="1"/>
  <c r="N48" i="5" a="1"/>
  <c r="N48" i="5" s="1"/>
  <c r="H50" i="5" a="1"/>
  <c r="H50" i="5" s="1"/>
  <c r="D52" i="5" a="1"/>
  <c r="D52" i="5" s="1"/>
  <c r="L53" i="5" a="1"/>
  <c r="L53" i="5" s="1"/>
  <c r="J63" i="5" a="1"/>
  <c r="J63" i="5" s="1"/>
  <c r="E65" i="5" a="1"/>
  <c r="E65" i="5" s="1"/>
  <c r="G69" i="5" a="1"/>
  <c r="G69" i="5" s="1"/>
  <c r="N70" i="5" a="1"/>
  <c r="N70" i="5" s="1"/>
  <c r="E72" i="5" a="1"/>
  <c r="E72" i="5" s="1"/>
  <c r="I73" i="5" a="1"/>
  <c r="I73" i="5" s="1"/>
  <c r="L74" i="5" a="1"/>
  <c r="L74" i="5" s="1"/>
  <c r="H76" i="5" a="1"/>
  <c r="H76" i="5" s="1"/>
  <c r="D79" i="5" a="1"/>
  <c r="D79" i="5" s="1"/>
  <c r="H80" i="5" a="1"/>
  <c r="H80" i="5" s="1"/>
  <c r="K81" i="5" a="1"/>
  <c r="K81" i="5" s="1"/>
  <c r="D83" i="5" a="1"/>
  <c r="D83" i="5" s="1"/>
  <c r="H84" i="5" a="1"/>
  <c r="H84" i="5" s="1"/>
  <c r="F10" i="5" a="1"/>
  <c r="F10" i="5" s="1"/>
  <c r="H13" i="5" a="1"/>
  <c r="H13" i="5" s="1"/>
  <c r="K18" i="5" a="1"/>
  <c r="K18" i="5" s="1"/>
  <c r="D20" i="5" a="1"/>
  <c r="D20" i="5" s="1"/>
  <c r="K21" i="5" a="1"/>
  <c r="K21" i="5" s="1"/>
  <c r="F23" i="5" a="1"/>
  <c r="F23" i="5" s="1"/>
  <c r="I26" i="5" a="1"/>
  <c r="I26" i="5" s="1"/>
  <c r="G31" i="5" a="1"/>
  <c r="G31" i="5" s="1"/>
  <c r="G34" i="5" a="1"/>
  <c r="G34" i="5" s="1"/>
  <c r="O35" i="5" a="1"/>
  <c r="O35" i="5" s="1"/>
  <c r="L37" i="5" a="1"/>
  <c r="L37" i="5" s="1"/>
  <c r="F39" i="5" a="1"/>
  <c r="F39" i="5" s="1"/>
  <c r="J42" i="5" a="1"/>
  <c r="J42" i="5" s="1"/>
  <c r="H44" i="5" a="1"/>
  <c r="H44" i="5" s="1"/>
  <c r="M45" i="5" a="1"/>
  <c r="M45" i="5" s="1"/>
  <c r="G47" i="5" a="1"/>
  <c r="G47" i="5" s="1"/>
  <c r="P48" i="5" a="1"/>
  <c r="P48" i="5" s="1"/>
  <c r="L50" i="5" a="1"/>
  <c r="L50" i="5" s="1"/>
  <c r="G55" i="5" a="1"/>
  <c r="G55" i="5" s="1"/>
  <c r="F57" i="5" a="1"/>
  <c r="F57" i="5" s="1"/>
  <c r="N58" i="5" a="1"/>
  <c r="N58" i="5" s="1"/>
  <c r="K60" i="5" a="1"/>
  <c r="K60" i="5" s="1"/>
  <c r="F62" i="5" a="1"/>
  <c r="F62" i="5" s="1"/>
  <c r="K66" i="5" a="1"/>
  <c r="K66" i="5" s="1"/>
  <c r="D68" i="5" a="1"/>
  <c r="D68" i="5" s="1"/>
  <c r="J69" i="5" a="1"/>
  <c r="J69" i="5" s="1"/>
  <c r="O74" i="5" a="1"/>
  <c r="O74" i="5" s="1"/>
  <c r="N77" i="5" a="1"/>
  <c r="N77" i="5" s="1"/>
  <c r="E79" i="5" a="1"/>
  <c r="E79" i="5" s="1"/>
  <c r="I80" i="5" a="1"/>
  <c r="I80" i="5" s="1"/>
  <c r="L81" i="5" a="1"/>
  <c r="L81" i="5" s="1"/>
  <c r="E83" i="5" a="1"/>
  <c r="E83" i="5" s="1"/>
  <c r="I84" i="5" a="1"/>
  <c r="I84" i="5" s="1"/>
  <c r="M85" i="5" a="1"/>
  <c r="M85" i="5" s="1"/>
  <c r="D87" i="5" a="1"/>
  <c r="D87" i="5" s="1"/>
  <c r="G88" i="5" a="1"/>
  <c r="G88" i="5" s="1"/>
  <c r="L90" i="5" a="1"/>
  <c r="L90" i="5" s="1"/>
  <c r="N91" i="5" a="1"/>
  <c r="N91" i="5" s="1"/>
  <c r="J95" i="5" a="1"/>
  <c r="J95" i="5" s="1"/>
  <c r="M97" i="5" a="1"/>
  <c r="M97" i="5" s="1"/>
  <c r="L98" i="5" a="1"/>
  <c r="L98" i="5" s="1"/>
  <c r="M99" i="5" a="1"/>
  <c r="M99" i="5" s="1"/>
  <c r="K100" i="5" a="1"/>
  <c r="K100" i="5" s="1"/>
  <c r="M102" i="5" a="1"/>
  <c r="M102" i="5" s="1"/>
  <c r="N103" i="5" a="1"/>
  <c r="N103" i="5" s="1"/>
  <c r="O104" i="5" a="1"/>
  <c r="O104" i="5" s="1"/>
  <c r="N105" i="5" a="1"/>
  <c r="N105" i="5" s="1"/>
  <c r="N106" i="5" a="1"/>
  <c r="N106" i="5" s="1"/>
  <c r="N108" i="5" a="1"/>
  <c r="N108" i="5" s="1"/>
  <c r="L110" i="5" a="1"/>
  <c r="L110" i="5" s="1"/>
  <c r="L111" i="5" a="1"/>
  <c r="L111" i="5" s="1"/>
  <c r="J112" i="5" a="1"/>
  <c r="J112" i="5" s="1"/>
  <c r="J113" i="5" a="1"/>
  <c r="J113" i="5" s="1"/>
  <c r="H114" i="5" a="1"/>
  <c r="H114" i="5" s="1"/>
  <c r="F115" i="5" a="1"/>
  <c r="F115" i="5" s="1"/>
  <c r="P115" i="5" a="1"/>
  <c r="P115" i="5" s="1"/>
  <c r="P116" i="5" a="1"/>
  <c r="P116" i="5" s="1"/>
  <c r="G122" i="5" a="1"/>
  <c r="G122" i="5" s="1"/>
  <c r="P123" i="5" a="1"/>
  <c r="P123" i="5" s="1"/>
  <c r="O124" i="5" a="1"/>
  <c r="O124" i="5" s="1"/>
  <c r="L125" i="5" a="1"/>
  <c r="L125" i="5" s="1"/>
  <c r="L126" i="5" a="1"/>
  <c r="L126" i="5" s="1"/>
  <c r="J127" i="5" a="1"/>
  <c r="J127" i="5" s="1"/>
  <c r="I128" i="5" a="1"/>
  <c r="I128" i="5" s="1"/>
  <c r="G129" i="5" a="1"/>
  <c r="G129" i="5" s="1"/>
  <c r="E130" i="5" a="1"/>
  <c r="E130" i="5" s="1"/>
  <c r="D132" i="5" a="1"/>
  <c r="D132" i="5" s="1"/>
  <c r="L133" i="5" a="1"/>
  <c r="L133" i="5" s="1"/>
  <c r="L134" i="5" a="1"/>
  <c r="L134" i="5" s="1"/>
  <c r="J135" i="5" a="1"/>
  <c r="J135" i="5" s="1"/>
  <c r="I136" i="5" a="1"/>
  <c r="I136" i="5" s="1"/>
  <c r="G137" i="5" a="1"/>
  <c r="G137" i="5" s="1"/>
  <c r="E138" i="5" a="1"/>
  <c r="E138" i="5" s="1"/>
  <c r="E139" i="5" a="1"/>
  <c r="E139" i="5" s="1"/>
  <c r="E140" i="5" a="1"/>
  <c r="E140" i="5" s="1"/>
  <c r="O141" i="5" a="1"/>
  <c r="O141" i="5" s="1"/>
  <c r="M143" i="5" a="1"/>
  <c r="M143" i="5" s="1"/>
  <c r="M145" i="5" a="1"/>
  <c r="M145" i="5" s="1"/>
  <c r="M146" i="5" a="1"/>
  <c r="M146" i="5" s="1"/>
  <c r="L148" i="5" a="1"/>
  <c r="L148" i="5" s="1"/>
  <c r="L150" i="5" a="1"/>
  <c r="L150" i="5" s="1"/>
  <c r="K151" i="5" a="1"/>
  <c r="K151" i="5" s="1"/>
  <c r="J153" i="5" a="1"/>
  <c r="J153" i="5" s="1"/>
  <c r="J154" i="5" a="1"/>
  <c r="J154" i="5" s="1"/>
  <c r="H155" i="5" a="1"/>
  <c r="H155" i="5" s="1"/>
  <c r="H156" i="5" a="1"/>
  <c r="H156" i="5" s="1"/>
  <c r="F157" i="5" a="1"/>
  <c r="F157" i="5" s="1"/>
  <c r="P158" i="5" a="1"/>
  <c r="P158" i="5" s="1"/>
  <c r="D160" i="5" a="1"/>
  <c r="D160" i="5" s="1"/>
  <c r="P161" i="5" a="1"/>
  <c r="P161" i="5" s="1"/>
  <c r="O162" i="5" a="1"/>
  <c r="O162" i="5" s="1"/>
  <c r="M163" i="5" a="1"/>
  <c r="M163" i="5" s="1"/>
  <c r="M164" i="5" a="1"/>
  <c r="M164" i="5" s="1"/>
  <c r="K165" i="5" a="1"/>
  <c r="K165" i="5" s="1"/>
  <c r="L166" i="5" a="1"/>
  <c r="L166" i="5" s="1"/>
  <c r="J167" i="5" a="1"/>
  <c r="J167" i="5" s="1"/>
  <c r="J169" i="5" a="1"/>
  <c r="J169" i="5" s="1"/>
  <c r="J170" i="5" a="1"/>
  <c r="J170" i="5" s="1"/>
  <c r="J172" i="5" a="1"/>
  <c r="J172" i="5" s="1"/>
  <c r="J173" i="5" a="1"/>
  <c r="J173" i="5" s="1"/>
  <c r="K174" i="5" a="1"/>
  <c r="K174" i="5" s="1"/>
  <c r="J175" i="5" a="1"/>
  <c r="J175" i="5" s="1"/>
  <c r="G177" i="5" a="1"/>
  <c r="G177" i="5" s="1"/>
  <c r="H178" i="5" a="1"/>
  <c r="H178" i="5" s="1"/>
  <c r="G179" i="5" a="1"/>
  <c r="G179" i="5" s="1"/>
  <c r="E181" i="5" a="1"/>
  <c r="E181" i="5" s="1"/>
  <c r="F183" i="5" a="1"/>
  <c r="F183" i="5" s="1"/>
  <c r="P184" i="5" a="1"/>
  <c r="P184" i="5" s="1"/>
  <c r="N186" i="5" a="1"/>
  <c r="N186" i="5" s="1"/>
  <c r="M187" i="5" a="1"/>
  <c r="M187" i="5" s="1"/>
  <c r="L188" i="5" a="1"/>
  <c r="L188" i="5" s="1"/>
  <c r="H191" i="5" a="1"/>
  <c r="H191" i="5" s="1"/>
  <c r="P192" i="5" a="1"/>
  <c r="P192" i="5" s="1"/>
  <c r="M193" i="5" a="1"/>
  <c r="M193" i="5" s="1"/>
  <c r="L9" i="5" a="1"/>
  <c r="L9" i="5" s="1"/>
  <c r="P11" i="5" a="1"/>
  <c r="P11" i="5" s="1"/>
  <c r="E14" i="5" a="1"/>
  <c r="E14" i="5" s="1"/>
  <c r="K16" i="5" a="1"/>
  <c r="K16" i="5" s="1"/>
  <c r="L18" i="5" a="1"/>
  <c r="L18" i="5" s="1"/>
  <c r="L20" i="5" a="1"/>
  <c r="L20" i="5" s="1"/>
  <c r="P22" i="5" a="1"/>
  <c r="P22" i="5" s="1"/>
  <c r="P24" i="5" a="1"/>
  <c r="P24" i="5" s="1"/>
  <c r="O26" i="5" a="1"/>
  <c r="O26" i="5" s="1"/>
  <c r="F29" i="5" a="1"/>
  <c r="F29" i="5" s="1"/>
  <c r="I31" i="5" a="1"/>
  <c r="I31" i="5" s="1"/>
  <c r="H33" i="5" a="1"/>
  <c r="H33" i="5" s="1"/>
  <c r="H35" i="5" a="1"/>
  <c r="H35" i="5" s="1"/>
  <c r="N37" i="5" a="1"/>
  <c r="N37" i="5" s="1"/>
  <c r="P39" i="5" a="1"/>
  <c r="P39" i="5" s="1"/>
  <c r="P41" i="5" a="1"/>
  <c r="P41" i="5" s="1"/>
  <c r="J44" i="5" a="1"/>
  <c r="J44" i="5" s="1"/>
  <c r="I46" i="5" a="1"/>
  <c r="I46" i="5" s="1"/>
  <c r="J48" i="5" a="1"/>
  <c r="J48" i="5" s="1"/>
  <c r="L52" i="5" a="1"/>
  <c r="L52" i="5" s="1"/>
  <c r="O54" i="5" a="1"/>
  <c r="O54" i="5" s="1"/>
  <c r="I57" i="5" a="1"/>
  <c r="I57" i="5" s="1"/>
  <c r="K59" i="5" a="1"/>
  <c r="K59" i="5" s="1"/>
  <c r="N61" i="5" a="1"/>
  <c r="N61" i="5" s="1"/>
  <c r="N63" i="5" a="1"/>
  <c r="N63" i="5" s="1"/>
  <c r="L65" i="5" a="1"/>
  <c r="L65" i="5" s="1"/>
  <c r="M67" i="5" a="1"/>
  <c r="M67" i="5" s="1"/>
  <c r="K69" i="5" a="1"/>
  <c r="K69" i="5" s="1"/>
  <c r="H71" i="5" a="1"/>
  <c r="H71" i="5" s="1"/>
  <c r="P76" i="5" a="1"/>
  <c r="P76" i="5" s="1"/>
  <c r="F82" i="5" a="1"/>
  <c r="F82" i="5" s="1"/>
  <c r="D84" i="5" a="1"/>
  <c r="D84" i="5" s="1"/>
  <c r="G87" i="5" a="1"/>
  <c r="G87" i="5" s="1"/>
  <c r="N88" i="5" a="1"/>
  <c r="N88" i="5" s="1"/>
  <c r="I90" i="5" a="1"/>
  <c r="I90" i="5" s="1"/>
  <c r="M91" i="5" a="1"/>
  <c r="M91" i="5" s="1"/>
  <c r="G93" i="5" a="1"/>
  <c r="G93" i="5" s="1"/>
  <c r="M94" i="5" a="1"/>
  <c r="M94" i="5" s="1"/>
  <c r="D96" i="5" a="1"/>
  <c r="D96" i="5" s="1"/>
  <c r="L97" i="5" a="1"/>
  <c r="L97" i="5" s="1"/>
  <c r="O98" i="5" a="1"/>
  <c r="O98" i="5" s="1"/>
  <c r="P99" i="5" a="1"/>
  <c r="P99" i="5" s="1"/>
  <c r="E101" i="5" a="1"/>
  <c r="E101" i="5" s="1"/>
  <c r="J102" i="5" a="1"/>
  <c r="J102" i="5" s="1"/>
  <c r="G106" i="5" a="1"/>
  <c r="G106" i="5" s="1"/>
  <c r="K107" i="5" a="1"/>
  <c r="K107" i="5" s="1"/>
  <c r="M108" i="5" a="1"/>
  <c r="M108" i="5" s="1"/>
  <c r="O109" i="5" a="1"/>
  <c r="O109" i="5" s="1"/>
  <c r="P110" i="5" a="1"/>
  <c r="P110" i="5" s="1"/>
  <c r="I114" i="5" a="1"/>
  <c r="I114" i="5" s="1"/>
  <c r="J115" i="5" a="1"/>
  <c r="J115" i="5" s="1"/>
  <c r="I116" i="5" a="1"/>
  <c r="I116" i="5" s="1"/>
  <c r="K117" i="5" a="1"/>
  <c r="K117" i="5" s="1"/>
  <c r="L118" i="5" a="1"/>
  <c r="L118" i="5" s="1"/>
  <c r="N119" i="5" a="1"/>
  <c r="N119" i="5" s="1"/>
  <c r="N120" i="5" a="1"/>
  <c r="N120" i="5" s="1"/>
  <c r="E123" i="5" a="1"/>
  <c r="E123" i="5" s="1"/>
  <c r="F125" i="5" a="1"/>
  <c r="F125" i="5" s="1"/>
  <c r="F126" i="5" a="1"/>
  <c r="F126" i="5" s="1"/>
  <c r="I127" i="5" a="1"/>
  <c r="I127" i="5" s="1"/>
  <c r="J128" i="5" a="1"/>
  <c r="J128" i="5" s="1"/>
  <c r="J129" i="5" a="1"/>
  <c r="J129" i="5" s="1"/>
  <c r="K130" i="5" a="1"/>
  <c r="K130" i="5" s="1"/>
  <c r="N131" i="5" a="1"/>
  <c r="N131" i="5" s="1"/>
  <c r="P132" i="5" a="1"/>
  <c r="P132" i="5" s="1"/>
  <c r="P133" i="5" a="1"/>
  <c r="P133" i="5" s="1"/>
  <c r="E135" i="5" a="1"/>
  <c r="E135" i="5" s="1"/>
  <c r="H138" i="5" a="1"/>
  <c r="H138" i="5" s="1"/>
  <c r="J139" i="5" a="1"/>
  <c r="J139" i="5" s="1"/>
  <c r="L140" i="5" a="1"/>
  <c r="L140" i="5" s="1"/>
  <c r="M141" i="5" a="1"/>
  <c r="M141" i="5" s="1"/>
  <c r="F145" i="5" a="1"/>
  <c r="F145" i="5" s="1"/>
  <c r="K146" i="5" a="1"/>
  <c r="K146" i="5" s="1"/>
  <c r="M147" i="5" a="1"/>
  <c r="M147" i="5" s="1"/>
  <c r="D150" i="5" a="1"/>
  <c r="D150" i="5" s="1"/>
  <c r="K152" i="5" a="1"/>
  <c r="K152" i="5" s="1"/>
  <c r="O154" i="5" a="1"/>
  <c r="O154" i="5" s="1"/>
  <c r="O155" i="5" a="1"/>
  <c r="O155" i="5" s="1"/>
  <c r="G158" i="5" a="1"/>
  <c r="G158" i="5" s="1"/>
  <c r="H159" i="5" a="1"/>
  <c r="H159" i="5" s="1"/>
  <c r="K160" i="5" a="1"/>
  <c r="K160" i="5" s="1"/>
  <c r="M161" i="5" a="1"/>
  <c r="M161" i="5" s="1"/>
  <c r="D164" i="5" a="1"/>
  <c r="D164" i="5" s="1"/>
  <c r="H166" i="5" a="1"/>
  <c r="H166" i="5" s="1"/>
  <c r="L168" i="5" a="1"/>
  <c r="L168" i="5" s="1"/>
  <c r="O169" i="5" a="1"/>
  <c r="O169" i="5" s="1"/>
  <c r="D171" i="5" a="1"/>
  <c r="D171" i="5" s="1"/>
  <c r="I172" i="5" a="1"/>
  <c r="I172" i="5" s="1"/>
  <c r="L173" i="5" a="1"/>
  <c r="L173" i="5" s="1"/>
  <c r="N174" i="5" a="1"/>
  <c r="N174" i="5" s="1"/>
  <c r="P175" i="5" a="1"/>
  <c r="P175" i="5" s="1"/>
  <c r="I178" i="5" a="1"/>
  <c r="I178" i="5" s="1"/>
  <c r="K179" i="5" a="1"/>
  <c r="K179" i="5" s="1"/>
  <c r="M180" i="5" a="1"/>
  <c r="M180" i="5" s="1"/>
  <c r="P181" i="5" a="1"/>
  <c r="P181" i="5" s="1"/>
  <c r="E183" i="5" a="1"/>
  <c r="E183" i="5" s="1"/>
  <c r="F184" i="5" a="1"/>
  <c r="F184" i="5" s="1"/>
  <c r="H185" i="5" a="1"/>
  <c r="H185" i="5" s="1"/>
  <c r="K187" i="5" a="1"/>
  <c r="K187" i="5" s="1"/>
  <c r="M188" i="5" a="1"/>
  <c r="M188" i="5" s="1"/>
  <c r="O189" i="5" a="1"/>
  <c r="O189" i="5" s="1"/>
  <c r="P190" i="5" a="1"/>
  <c r="P190" i="5" s="1"/>
  <c r="D192" i="5" a="1"/>
  <c r="D192" i="5" s="1"/>
  <c r="P193" i="5" a="1"/>
  <c r="P193" i="5" s="1"/>
  <c r="N194" i="5" a="1"/>
  <c r="N194" i="5" s="1"/>
  <c r="M196" i="5" a="1"/>
  <c r="M196" i="5" s="1"/>
  <c r="L197" i="5" a="1"/>
  <c r="L197" i="5" s="1"/>
  <c r="J200" i="5" a="1"/>
  <c r="J200" i="5" s="1"/>
  <c r="F203" i="5" a="1"/>
  <c r="F203" i="5" s="1"/>
  <c r="E204" i="5" a="1"/>
  <c r="E204" i="5" s="1"/>
  <c r="F205" i="5" a="1"/>
  <c r="F205" i="5" s="1"/>
  <c r="M9" i="5" a="1"/>
  <c r="M9" i="5" s="1"/>
  <c r="D12" i="5" a="1"/>
  <c r="D12" i="5" s="1"/>
  <c r="F14" i="5" a="1"/>
  <c r="F14" i="5" s="1"/>
  <c r="L16" i="5" a="1"/>
  <c r="L16" i="5" s="1"/>
  <c r="D25" i="5" a="1"/>
  <c r="D25" i="5" s="1"/>
  <c r="E27" i="5" a="1"/>
  <c r="E27" i="5" s="1"/>
  <c r="I29" i="5" a="1"/>
  <c r="I29" i="5" s="1"/>
  <c r="I33" i="5" a="1"/>
  <c r="I33" i="5" s="1"/>
  <c r="J35" i="5" a="1"/>
  <c r="J35" i="5" s="1"/>
  <c r="O37" i="5" a="1"/>
  <c r="O37" i="5" s="1"/>
  <c r="D40" i="5" a="1"/>
  <c r="D40" i="5" s="1"/>
  <c r="F42" i="5" a="1"/>
  <c r="F42" i="5" s="1"/>
  <c r="K44" i="5" a="1"/>
  <c r="K44" i="5" s="1"/>
  <c r="K48" i="5" a="1"/>
  <c r="K48" i="5" s="1"/>
  <c r="O50" i="5" a="1"/>
  <c r="O50" i="5" s="1"/>
  <c r="N52" i="5" a="1"/>
  <c r="N52" i="5" s="1"/>
  <c r="J57" i="5" a="1"/>
  <c r="J57" i="5" s="1"/>
  <c r="L59" i="5" a="1"/>
  <c r="L59" i="5" s="1"/>
  <c r="M65" i="5" a="1"/>
  <c r="M65" i="5" s="1"/>
  <c r="M69" i="5" a="1"/>
  <c r="M69" i="5" s="1"/>
  <c r="H73" i="5" a="1"/>
  <c r="H73" i="5" s="1"/>
  <c r="F75" i="5" a="1"/>
  <c r="F75" i="5" s="1"/>
  <c r="D77" i="5" a="1"/>
  <c r="D77" i="5" s="1"/>
  <c r="G82" i="5" a="1"/>
  <c r="G82" i="5" s="1"/>
  <c r="F84" i="5" a="1"/>
  <c r="F84" i="5" s="1"/>
  <c r="N85" i="5" a="1"/>
  <c r="N85" i="5" s="1"/>
  <c r="H87" i="5" a="1"/>
  <c r="H87" i="5" s="1"/>
  <c r="O88" i="5" a="1"/>
  <c r="O88" i="5" s="1"/>
  <c r="J90" i="5" a="1"/>
  <c r="J90" i="5" s="1"/>
  <c r="O91" i="5" a="1"/>
  <c r="O91" i="5" s="1"/>
  <c r="H93" i="5" a="1"/>
  <c r="H93" i="5" s="1"/>
  <c r="H96" i="5" a="1"/>
  <c r="H96" i="5" s="1"/>
  <c r="D100" i="5" a="1"/>
  <c r="D100" i="5" s="1"/>
  <c r="F101" i="5" a="1"/>
  <c r="F101" i="5" s="1"/>
  <c r="O103" i="5" a="1"/>
  <c r="O103" i="5" s="1"/>
  <c r="F105" i="5" a="1"/>
  <c r="F105" i="5" s="1"/>
  <c r="L107" i="5" a="1"/>
  <c r="L107" i="5" s="1"/>
  <c r="O108" i="5" a="1"/>
  <c r="O108" i="5" s="1"/>
  <c r="P109" i="5" a="1"/>
  <c r="P109" i="5" s="1"/>
  <c r="D111" i="5" a="1"/>
  <c r="D111" i="5" s="1"/>
  <c r="G112" i="5" a="1"/>
  <c r="G112" i="5" s="1"/>
  <c r="I113" i="5" a="1"/>
  <c r="I113" i="5" s="1"/>
  <c r="J114" i="5" a="1"/>
  <c r="J114" i="5" s="1"/>
  <c r="J116" i="5" a="1"/>
  <c r="J116" i="5" s="1"/>
  <c r="M118" i="5" a="1"/>
  <c r="M118" i="5" s="1"/>
  <c r="O120" i="5" a="1"/>
  <c r="O120" i="5" s="1"/>
  <c r="D122" i="5" a="1"/>
  <c r="D122" i="5" s="1"/>
  <c r="F123" i="5" a="1"/>
  <c r="F123" i="5" s="1"/>
  <c r="F124" i="5" a="1"/>
  <c r="F124" i="5" s="1"/>
  <c r="G125" i="5" a="1"/>
  <c r="G125" i="5" s="1"/>
  <c r="I126" i="5" a="1"/>
  <c r="I126" i="5" s="1"/>
  <c r="K128" i="5" a="1"/>
  <c r="K128" i="5" s="1"/>
  <c r="K129" i="5" a="1"/>
  <c r="K129" i="5" s="1"/>
  <c r="O131" i="5" a="1"/>
  <c r="O131" i="5" s="1"/>
  <c r="F135" i="5" a="1"/>
  <c r="F135" i="5" s="1"/>
  <c r="F136" i="5" a="1"/>
  <c r="F136" i="5" s="1"/>
  <c r="I138" i="5" a="1"/>
  <c r="I138" i="5" s="1"/>
  <c r="N140" i="5" a="1"/>
  <c r="N140" i="5" s="1"/>
  <c r="N141" i="5" a="1"/>
  <c r="N141" i="5" s="1"/>
  <c r="P142" i="5" a="1"/>
  <c r="P142" i="5" s="1"/>
  <c r="O9" i="5" a="1"/>
  <c r="O9" i="5" s="1"/>
  <c r="H12" i="5" a="1"/>
  <c r="H12" i="5" s="1"/>
  <c r="G14" i="5" a="1"/>
  <c r="G14" i="5" s="1"/>
  <c r="M16" i="5" a="1"/>
  <c r="M16" i="5" s="1"/>
  <c r="N18" i="5" a="1"/>
  <c r="N18" i="5" s="1"/>
  <c r="P20" i="5" a="1"/>
  <c r="P20" i="5" s="1"/>
  <c r="D23" i="5" a="1"/>
  <c r="D23" i="5" s="1"/>
  <c r="E25" i="5" a="1"/>
  <c r="E25" i="5" s="1"/>
  <c r="J29" i="5" a="1"/>
  <c r="J29" i="5" s="1"/>
  <c r="J31" i="5" a="1"/>
  <c r="J31" i="5" s="1"/>
  <c r="J33" i="5" a="1"/>
  <c r="J33" i="5" s="1"/>
  <c r="P37" i="5" a="1"/>
  <c r="P37" i="5" s="1"/>
  <c r="L44" i="5" a="1"/>
  <c r="L44" i="5" s="1"/>
  <c r="P50" i="5" a="1"/>
  <c r="P50" i="5" s="1"/>
  <c r="P52" i="5" a="1"/>
  <c r="P52" i="5" s="1"/>
  <c r="P54" i="5" a="1"/>
  <c r="P54" i="5" s="1"/>
  <c r="K57" i="5" a="1"/>
  <c r="K57" i="5" s="1"/>
  <c r="N59" i="5" a="1"/>
  <c r="N59" i="5" s="1"/>
  <c r="O61" i="5" a="1"/>
  <c r="O61" i="5" s="1"/>
  <c r="D64" i="5" a="1"/>
  <c r="D64" i="5" s="1"/>
  <c r="N65" i="5" a="1"/>
  <c r="N65" i="5" s="1"/>
  <c r="N67" i="5" a="1"/>
  <c r="N67" i="5" s="1"/>
  <c r="N69" i="5" a="1"/>
  <c r="N69" i="5" s="1"/>
  <c r="J71" i="5" a="1"/>
  <c r="J71" i="5" s="1"/>
  <c r="E77" i="5" a="1"/>
  <c r="E77" i="5" s="1"/>
  <c r="P78" i="5" a="1"/>
  <c r="P78" i="5" s="1"/>
  <c r="M80" i="5" a="1"/>
  <c r="M80" i="5" s="1"/>
  <c r="H82" i="5" a="1"/>
  <c r="H82" i="5" s="1"/>
  <c r="G84" i="5" a="1"/>
  <c r="G84" i="5" s="1"/>
  <c r="P85" i="5" a="1"/>
  <c r="P85" i="5" s="1"/>
  <c r="I87" i="5" a="1"/>
  <c r="I87" i="5" s="1"/>
  <c r="P88" i="5" a="1"/>
  <c r="P88" i="5" s="1"/>
  <c r="P91" i="5" a="1"/>
  <c r="P91" i="5" s="1"/>
  <c r="J93" i="5" a="1"/>
  <c r="J93" i="5" s="1"/>
  <c r="N94" i="5" a="1"/>
  <c r="N94" i="5" s="1"/>
  <c r="I96" i="5" a="1"/>
  <c r="I96" i="5" s="1"/>
  <c r="P98" i="5" a="1"/>
  <c r="P98" i="5" s="1"/>
  <c r="E100" i="5" a="1"/>
  <c r="E100" i="5" s="1"/>
  <c r="I101" i="5" a="1"/>
  <c r="I101" i="5" s="1"/>
  <c r="L102" i="5" a="1"/>
  <c r="L102" i="5" s="1"/>
  <c r="P103" i="5" a="1"/>
  <c r="P103" i="5" s="1"/>
  <c r="H106" i="5" a="1"/>
  <c r="H106" i="5" s="1"/>
  <c r="P108" i="5" a="1"/>
  <c r="P108" i="5" s="1"/>
  <c r="E111" i="5" a="1"/>
  <c r="E111" i="5" s="1"/>
  <c r="H112" i="5" a="1"/>
  <c r="H112" i="5" s="1"/>
  <c r="K113" i="5" a="1"/>
  <c r="K113" i="5" s="1"/>
  <c r="K114" i="5" a="1"/>
  <c r="K114" i="5" s="1"/>
  <c r="K115" i="5" a="1"/>
  <c r="K115" i="5" s="1"/>
  <c r="M116" i="5" a="1"/>
  <c r="M116" i="5" s="1"/>
  <c r="L117" i="5" a="1"/>
  <c r="L117" i="5" s="1"/>
  <c r="N118" i="5" a="1"/>
  <c r="N118" i="5" s="1"/>
  <c r="O119" i="5" a="1"/>
  <c r="O119" i="5" s="1"/>
  <c r="P120" i="5" a="1"/>
  <c r="P120" i="5" s="1"/>
  <c r="E122" i="5" a="1"/>
  <c r="E122" i="5" s="1"/>
  <c r="H125" i="5" a="1"/>
  <c r="H125" i="5" s="1"/>
  <c r="J126" i="5" a="1"/>
  <c r="J126" i="5" s="1"/>
  <c r="L128" i="5" a="1"/>
  <c r="L128" i="5" s="1"/>
  <c r="L129" i="5" a="1"/>
  <c r="L129" i="5" s="1"/>
  <c r="N130" i="5" a="1"/>
  <c r="N130" i="5" s="1"/>
  <c r="P131" i="5" a="1"/>
  <c r="P131" i="5" s="1"/>
  <c r="D133" i="5" a="1"/>
  <c r="D133" i="5" s="1"/>
  <c r="D134" i="5" a="1"/>
  <c r="D134" i="5" s="1"/>
  <c r="G136" i="5" a="1"/>
  <c r="G136" i="5" s="1"/>
  <c r="H137" i="5" a="1"/>
  <c r="H137" i="5" s="1"/>
  <c r="K139" i="5" a="1"/>
  <c r="K139" i="5" s="1"/>
  <c r="P141" i="5" a="1"/>
  <c r="P141" i="5" s="1"/>
  <c r="K10" i="5" a="1"/>
  <c r="K10" i="5" s="1"/>
  <c r="K12" i="5" a="1"/>
  <c r="K12" i="5" s="1"/>
  <c r="H17" i="5" a="1"/>
  <c r="H17" i="5" s="1"/>
  <c r="H19" i="5" a="1"/>
  <c r="H19" i="5" s="1"/>
  <c r="G21" i="5" a="1"/>
  <c r="G21" i="5" s="1"/>
  <c r="L23" i="5" a="1"/>
  <c r="L23" i="5" s="1"/>
  <c r="L25" i="5" a="1"/>
  <c r="L25" i="5" s="1"/>
  <c r="L27" i="5" a="1"/>
  <c r="L27" i="5" s="1"/>
  <c r="O29" i="5" a="1"/>
  <c r="O29" i="5" s="1"/>
  <c r="F32" i="5" a="1"/>
  <c r="F32" i="5" s="1"/>
  <c r="E34" i="5" a="1"/>
  <c r="E34" i="5" s="1"/>
  <c r="F36" i="5" a="1"/>
  <c r="F36" i="5" s="1"/>
  <c r="L38" i="5" a="1"/>
  <c r="L38" i="5" s="1"/>
  <c r="M40" i="5" a="1"/>
  <c r="M40" i="5" s="1"/>
  <c r="N42" i="5" a="1"/>
  <c r="N42" i="5" s="1"/>
  <c r="O44" i="5" a="1"/>
  <c r="O44" i="5" s="1"/>
  <c r="N55" i="5" a="1"/>
  <c r="N55" i="5" s="1"/>
  <c r="P57" i="5" a="1"/>
  <c r="P57" i="5" s="1"/>
  <c r="J60" i="5" a="1"/>
  <c r="J60" i="5" s="1"/>
  <c r="K62" i="5" a="1"/>
  <c r="K62" i="5" s="1"/>
  <c r="F64" i="5" a="1"/>
  <c r="F64" i="5" s="1"/>
  <c r="J66" i="5" a="1"/>
  <c r="J66" i="5" s="1"/>
  <c r="I68" i="5" a="1"/>
  <c r="I68" i="5" s="1"/>
  <c r="P73" i="5" a="1"/>
  <c r="P73" i="5" s="1"/>
  <c r="L75" i="5" a="1"/>
  <c r="L75" i="5" s="1"/>
  <c r="L77" i="5" a="1"/>
  <c r="L77" i="5" s="1"/>
  <c r="N82" i="5" a="1"/>
  <c r="N82" i="5" s="1"/>
  <c r="F86" i="5" a="1"/>
  <c r="F86" i="5" s="1"/>
  <c r="D88" i="5" a="1"/>
  <c r="D88" i="5" s="1"/>
  <c r="P90" i="5" a="1"/>
  <c r="P90" i="5" s="1"/>
  <c r="H92" i="5" a="1"/>
  <c r="H92" i="5" s="1"/>
  <c r="L93" i="5" a="1"/>
  <c r="L93" i="5" s="1"/>
  <c r="I95" i="5" a="1"/>
  <c r="I95" i="5" s="1"/>
  <c r="N96" i="5" a="1"/>
  <c r="N96" i="5" s="1"/>
  <c r="M101" i="5" a="1"/>
  <c r="M101" i="5" s="1"/>
  <c r="D103" i="5" a="1"/>
  <c r="D103" i="5" s="1"/>
  <c r="F104" i="5" a="1"/>
  <c r="F104" i="5" s="1"/>
  <c r="L105" i="5" a="1"/>
  <c r="L105" i="5" s="1"/>
  <c r="M106" i="5" a="1"/>
  <c r="M106" i="5" s="1"/>
  <c r="P107" i="5" a="1"/>
  <c r="P107" i="5" s="1"/>
  <c r="F109" i="5" a="1"/>
  <c r="F109" i="5" s="1"/>
  <c r="L112" i="5" a="1"/>
  <c r="L112" i="5" s="1"/>
  <c r="O114" i="5" a="1"/>
  <c r="O114" i="5" s="1"/>
  <c r="N115" i="5" a="1"/>
  <c r="N115" i="5" s="1"/>
  <c r="P117" i="5" a="1"/>
  <c r="P117" i="5" s="1"/>
  <c r="E119" i="5" a="1"/>
  <c r="E119" i="5" s="1"/>
  <c r="F120" i="5" a="1"/>
  <c r="F120" i="5" s="1"/>
  <c r="H121" i="5" a="1"/>
  <c r="H121" i="5" s="1"/>
  <c r="I122" i="5" a="1"/>
  <c r="I122" i="5" s="1"/>
  <c r="J123" i="5" a="1"/>
  <c r="J123" i="5" s="1"/>
  <c r="J124" i="5" a="1"/>
  <c r="J124" i="5" s="1"/>
  <c r="K125" i="5" a="1"/>
  <c r="K125" i="5" s="1"/>
  <c r="N126" i="5" a="1"/>
  <c r="N126" i="5" s="1"/>
  <c r="N127" i="5" a="1"/>
  <c r="N127" i="5" s="1"/>
  <c r="O128" i="5" a="1"/>
  <c r="O128" i="5" s="1"/>
  <c r="O129" i="5" a="1"/>
  <c r="O129" i="5" s="1"/>
  <c r="D131" i="5" a="1"/>
  <c r="D131" i="5" s="1"/>
  <c r="G132" i="5" a="1"/>
  <c r="G132" i="5" s="1"/>
  <c r="G133" i="5" a="1"/>
  <c r="G133" i="5" s="1"/>
  <c r="I134" i="5" a="1"/>
  <c r="I134" i="5" s="1"/>
  <c r="K136" i="5" a="1"/>
  <c r="K136" i="5" s="1"/>
  <c r="K137" i="5" a="1"/>
  <c r="K137" i="5" s="1"/>
  <c r="M138" i="5" a="1"/>
  <c r="M138" i="5" s="1"/>
  <c r="P139" i="5" a="1"/>
  <c r="P139" i="5" s="1"/>
  <c r="E141" i="5" a="1"/>
  <c r="E141" i="5" s="1"/>
  <c r="F142" i="5" a="1"/>
  <c r="F142" i="5" s="1"/>
  <c r="G143" i="5" a="1"/>
  <c r="G143" i="5" s="1"/>
  <c r="K144" i="5" a="1"/>
  <c r="K144" i="5" s="1"/>
  <c r="D147" i="5" a="1"/>
  <c r="D147" i="5" s="1"/>
  <c r="F148" i="5" a="1"/>
  <c r="F148" i="5" s="1"/>
  <c r="H149" i="5" a="1"/>
  <c r="H149" i="5" s="1"/>
  <c r="K150" i="5" a="1"/>
  <c r="K150" i="5" s="1"/>
  <c r="N151" i="5" a="1"/>
  <c r="N151" i="5" s="1"/>
  <c r="O152" i="5" a="1"/>
  <c r="O152" i="5" s="1"/>
  <c r="E154" i="5" a="1"/>
  <c r="E154" i="5" s="1"/>
  <c r="F155" i="5" a="1"/>
  <c r="F155" i="5" s="1"/>
  <c r="I156" i="5" a="1"/>
  <c r="I156" i="5" s="1"/>
  <c r="L158" i="5" a="1"/>
  <c r="L158" i="5" s="1"/>
  <c r="O159" i="5" a="1"/>
  <c r="O159" i="5" s="1"/>
  <c r="E161" i="5" a="1"/>
  <c r="E161" i="5" s="1"/>
  <c r="F162" i="5" a="1"/>
  <c r="F162" i="5" s="1"/>
  <c r="F163" i="5" a="1"/>
  <c r="F163" i="5" s="1"/>
  <c r="J165" i="5" a="1"/>
  <c r="J165" i="5" s="1"/>
  <c r="N166" i="5" a="1"/>
  <c r="N166" i="5" s="1"/>
  <c r="P167" i="5" a="1"/>
  <c r="P167" i="5" s="1"/>
  <c r="D169" i="5" a="1"/>
  <c r="D169" i="5" s="1"/>
  <c r="H170" i="5" a="1"/>
  <c r="H170" i="5" s="1"/>
  <c r="L171" i="5" a="1"/>
  <c r="L171" i="5" s="1"/>
  <c r="N172" i="5" a="1"/>
  <c r="N172" i="5" s="1"/>
  <c r="E174" i="5" a="1"/>
  <c r="E174" i="5" s="1"/>
  <c r="J176" i="5" a="1"/>
  <c r="J176" i="5" s="1"/>
  <c r="J177" i="5" a="1"/>
  <c r="J177" i="5" s="1"/>
  <c r="L178" i="5" a="1"/>
  <c r="L178" i="5" s="1"/>
  <c r="E180" i="5" a="1"/>
  <c r="E180" i="5" s="1"/>
  <c r="H182" i="5" a="1"/>
  <c r="H182" i="5" s="1"/>
  <c r="I183" i="5" a="1"/>
  <c r="I183" i="5" s="1"/>
  <c r="N185" i="5" a="1"/>
  <c r="N185" i="5" s="1"/>
  <c r="D188" i="5" a="1"/>
  <c r="D188" i="5" s="1"/>
  <c r="H190" i="5" a="1"/>
  <c r="H190" i="5" s="1"/>
  <c r="I191" i="5" a="1"/>
  <c r="I191" i="5" s="1"/>
  <c r="G193" i="5" a="1"/>
  <c r="G193" i="5" s="1"/>
  <c r="H194" i="5" a="1"/>
  <c r="H194" i="5" s="1"/>
  <c r="D197" i="5" a="1"/>
  <c r="D197" i="5" s="1"/>
  <c r="P197" i="5" a="1"/>
  <c r="P197" i="5" s="1"/>
  <c r="P198" i="5" a="1"/>
  <c r="P198" i="5" s="1"/>
  <c r="P199" i="5" a="1"/>
  <c r="P199" i="5" s="1"/>
  <c r="O200" i="5" a="1"/>
  <c r="O200" i="5" s="1"/>
  <c r="K202" i="5" a="1"/>
  <c r="K202" i="5" s="1"/>
  <c r="K203" i="5" a="1"/>
  <c r="K203" i="5" s="1"/>
  <c r="K204" i="5" a="1"/>
  <c r="K204" i="5" s="1"/>
  <c r="H206" i="5" a="1"/>
  <c r="H206" i="5" s="1"/>
  <c r="E207" i="5" a="1"/>
  <c r="E207" i="5" s="1"/>
  <c r="P207" i="5" a="1"/>
  <c r="P207" i="5" s="1"/>
  <c r="M208" i="5" a="1"/>
  <c r="M208" i="5" s="1"/>
  <c r="K209" i="5" a="1"/>
  <c r="K209" i="5" s="1"/>
  <c r="H10" i="5" a="1"/>
  <c r="H10" i="5" s="1"/>
  <c r="E13" i="5" a="1"/>
  <c r="E13" i="5" s="1"/>
  <c r="M15" i="5" a="1"/>
  <c r="M15" i="5" s="1"/>
  <c r="F19" i="5" a="1"/>
  <c r="F19" i="5" s="1"/>
  <c r="H27" i="5" a="1"/>
  <c r="H27" i="5" s="1"/>
  <c r="G30" i="5" a="1"/>
  <c r="G30" i="5" s="1"/>
  <c r="P35" i="5" a="1"/>
  <c r="P35" i="5" s="1"/>
  <c r="P38" i="5" a="1"/>
  <c r="P38" i="5" s="1"/>
  <c r="J41" i="5" a="1"/>
  <c r="J41" i="5" s="1"/>
  <c r="I47" i="5" a="1"/>
  <c r="I47" i="5" s="1"/>
  <c r="E50" i="5" a="1"/>
  <c r="E50" i="5" s="1"/>
  <c r="D56" i="5" a="1"/>
  <c r="D56" i="5" s="1"/>
  <c r="D59" i="5" a="1"/>
  <c r="D59" i="5" s="1"/>
  <c r="N64" i="5" a="1"/>
  <c r="N64" i="5" s="1"/>
  <c r="O69" i="5" a="1"/>
  <c r="O69" i="5" s="1"/>
  <c r="H72" i="5" a="1"/>
  <c r="H72" i="5" s="1"/>
  <c r="P81" i="5" a="1"/>
  <c r="P81" i="5" s="1"/>
  <c r="J84" i="5" a="1"/>
  <c r="J84" i="5" s="1"/>
  <c r="J88" i="5" a="1"/>
  <c r="J88" i="5" s="1"/>
  <c r="K90" i="5" a="1"/>
  <c r="K90" i="5" s="1"/>
  <c r="I94" i="5" a="1"/>
  <c r="I94" i="5" s="1"/>
  <c r="J96" i="5" a="1"/>
  <c r="J96" i="5" s="1"/>
  <c r="F98" i="5" a="1"/>
  <c r="F98" i="5" s="1"/>
  <c r="F103" i="5" a="1"/>
  <c r="F103" i="5" s="1"/>
  <c r="N104" i="5" a="1"/>
  <c r="N104" i="5" s="1"/>
  <c r="J106" i="5" a="1"/>
  <c r="J106" i="5" s="1"/>
  <c r="E108" i="5" a="1"/>
  <c r="E108" i="5" s="1"/>
  <c r="K109" i="5" a="1"/>
  <c r="K109" i="5" s="1"/>
  <c r="F111" i="5" a="1"/>
  <c r="F111" i="5" s="1"/>
  <c r="M112" i="5" a="1"/>
  <c r="M112" i="5" s="1"/>
  <c r="F114" i="5" a="1"/>
  <c r="F114" i="5" s="1"/>
  <c r="H118" i="5" a="1"/>
  <c r="H118" i="5" s="1"/>
  <c r="J121" i="5" a="1"/>
  <c r="J121" i="5" s="1"/>
  <c r="N122" i="5" a="1"/>
  <c r="N122" i="5" s="1"/>
  <c r="G124" i="5" a="1"/>
  <c r="G124" i="5" s="1"/>
  <c r="M125" i="5" a="1"/>
  <c r="M125" i="5" s="1"/>
  <c r="F127" i="5" a="1"/>
  <c r="F127" i="5" s="1"/>
  <c r="M128" i="5" a="1"/>
  <c r="M128" i="5" s="1"/>
  <c r="D130" i="5" a="1"/>
  <c r="D130" i="5" s="1"/>
  <c r="J131" i="5" a="1"/>
  <c r="J131" i="5" s="1"/>
  <c r="K134" i="5" a="1"/>
  <c r="K134" i="5" s="1"/>
  <c r="I140" i="5" a="1"/>
  <c r="I140" i="5" s="1"/>
  <c r="H143" i="5" a="1"/>
  <c r="H143" i="5" s="1"/>
  <c r="M144" i="5" a="1"/>
  <c r="M144" i="5" s="1"/>
  <c r="E146" i="5" a="1"/>
  <c r="E146" i="5" s="1"/>
  <c r="K147" i="5" a="1"/>
  <c r="K147" i="5" s="1"/>
  <c r="O148" i="5" a="1"/>
  <c r="O148" i="5" s="1"/>
  <c r="E150" i="5" a="1"/>
  <c r="E150" i="5" s="1"/>
  <c r="L151" i="5" a="1"/>
  <c r="L151" i="5" s="1"/>
  <c r="P152" i="5" a="1"/>
  <c r="P152" i="5" s="1"/>
  <c r="I154" i="5" a="1"/>
  <c r="I154" i="5" s="1"/>
  <c r="N156" i="5" a="1"/>
  <c r="N156" i="5" s="1"/>
  <c r="F158" i="5" a="1"/>
  <c r="F158" i="5" s="1"/>
  <c r="I159" i="5" a="1"/>
  <c r="I159" i="5" s="1"/>
  <c r="P160" i="5" a="1"/>
  <c r="P160" i="5" s="1"/>
  <c r="G162" i="5" a="1"/>
  <c r="G162" i="5" s="1"/>
  <c r="N164" i="5" a="1"/>
  <c r="N164" i="5" s="1"/>
  <c r="E166" i="5" a="1"/>
  <c r="E166" i="5" s="1"/>
  <c r="I167" i="5" a="1"/>
  <c r="I167" i="5" s="1"/>
  <c r="M168" i="5" a="1"/>
  <c r="M168" i="5" s="1"/>
  <c r="G170" i="5" a="1"/>
  <c r="G170" i="5" s="1"/>
  <c r="M171" i="5" a="1"/>
  <c r="M171" i="5" s="1"/>
  <c r="J174" i="5" a="1"/>
  <c r="J174" i="5" s="1"/>
  <c r="N175" i="5" a="1"/>
  <c r="N175" i="5" s="1"/>
  <c r="E177" i="5" a="1"/>
  <c r="E177" i="5" s="1"/>
  <c r="J178" i="5" a="1"/>
  <c r="J178" i="5" s="1"/>
  <c r="N179" i="5" a="1"/>
  <c r="N179" i="5" s="1"/>
  <c r="F181" i="5" a="1"/>
  <c r="F181" i="5" s="1"/>
  <c r="K182" i="5" a="1"/>
  <c r="K182" i="5" s="1"/>
  <c r="P183" i="5" a="1"/>
  <c r="P183" i="5" s="1"/>
  <c r="H186" i="5" a="1"/>
  <c r="H186" i="5" s="1"/>
  <c r="N187" i="5" a="1"/>
  <c r="N187" i="5" s="1"/>
  <c r="L192" i="5" a="1"/>
  <c r="L192" i="5" s="1"/>
  <c r="O196" i="5" a="1"/>
  <c r="O196" i="5" s="1"/>
  <c r="F201" i="5" a="1"/>
  <c r="F201" i="5" s="1"/>
  <c r="F202" i="5" a="1"/>
  <c r="F202" i="5" s="1"/>
  <c r="G203" i="5" a="1"/>
  <c r="G203" i="5" s="1"/>
  <c r="I10" i="5" a="1"/>
  <c r="I10" i="5" s="1"/>
  <c r="N15" i="5" a="1"/>
  <c r="N15" i="5" s="1"/>
  <c r="O21" i="5" a="1"/>
  <c r="O21" i="5" s="1"/>
  <c r="J27" i="5" a="1"/>
  <c r="J27" i="5" s="1"/>
  <c r="H30" i="5" a="1"/>
  <c r="H30" i="5" s="1"/>
  <c r="D33" i="5" a="1"/>
  <c r="D33" i="5" s="1"/>
  <c r="M44" i="5" a="1"/>
  <c r="M44" i="5" s="1"/>
  <c r="N47" i="5" a="1"/>
  <c r="N47" i="5" s="1"/>
  <c r="J53" i="5" a="1"/>
  <c r="J53" i="5" s="1"/>
  <c r="G59" i="5" a="1"/>
  <c r="G59" i="5" s="1"/>
  <c r="I62" i="5" a="1"/>
  <c r="I62" i="5" s="1"/>
  <c r="O64" i="5" a="1"/>
  <c r="O64" i="5" s="1"/>
  <c r="H67" i="5" a="1"/>
  <c r="H67" i="5" s="1"/>
  <c r="P69" i="5" a="1"/>
  <c r="P69" i="5" s="1"/>
  <c r="I72" i="5" a="1"/>
  <c r="I72" i="5" s="1"/>
  <c r="K74" i="5" a="1"/>
  <c r="K74" i="5" s="1"/>
  <c r="I77" i="5" a="1"/>
  <c r="I77" i="5" s="1"/>
  <c r="L79" i="5" a="1"/>
  <c r="L79" i="5" s="1"/>
  <c r="D82" i="5" a="1"/>
  <c r="D82" i="5" s="1"/>
  <c r="F11" i="5" a="1"/>
  <c r="F11" i="5" s="1"/>
  <c r="D17" i="5" a="1"/>
  <c r="D17" i="5" s="1"/>
  <c r="M19" i="5" a="1"/>
  <c r="M19" i="5" s="1"/>
  <c r="G22" i="5" a="1"/>
  <c r="G22" i="5" s="1"/>
  <c r="K25" i="5" a="1"/>
  <c r="K25" i="5" s="1"/>
  <c r="K28" i="5" a="1"/>
  <c r="K28" i="5" s="1"/>
  <c r="E31" i="5" a="1"/>
  <c r="E31" i="5" s="1"/>
  <c r="D34" i="5" a="1"/>
  <c r="D34" i="5" s="1"/>
  <c r="L36" i="5" a="1"/>
  <c r="L36" i="5" s="1"/>
  <c r="K39" i="5" a="1"/>
  <c r="K39" i="5" s="1"/>
  <c r="G48" i="5" a="1"/>
  <c r="G48" i="5" s="1"/>
  <c r="F51" i="5" a="1"/>
  <c r="F51" i="5" s="1"/>
  <c r="H54" i="5" a="1"/>
  <c r="H54" i="5" s="1"/>
  <c r="O56" i="5" a="1"/>
  <c r="O56" i="5" s="1"/>
  <c r="J65" i="5" a="1"/>
  <c r="J65" i="5" s="1"/>
  <c r="N72" i="5" a="1"/>
  <c r="N72" i="5" s="1"/>
  <c r="K75" i="5" a="1"/>
  <c r="K75" i="5" s="1"/>
  <c r="E78" i="5" a="1"/>
  <c r="E78" i="5" s="1"/>
  <c r="E87" i="5" a="1"/>
  <c r="E87" i="5" s="1"/>
  <c r="H89" i="5" a="1"/>
  <c r="H89" i="5" s="1"/>
  <c r="F91" i="5" a="1"/>
  <c r="F91" i="5" s="1"/>
  <c r="G95" i="5" a="1"/>
  <c r="G95" i="5" s="1"/>
  <c r="E97" i="5" a="1"/>
  <c r="E97" i="5" s="1"/>
  <c r="L103" i="5" a="1"/>
  <c r="L103" i="5" s="1"/>
  <c r="I105" i="5" a="1"/>
  <c r="I105" i="5" s="1"/>
  <c r="E107" i="5" a="1"/>
  <c r="E107" i="5" s="1"/>
  <c r="K108" i="5" a="1"/>
  <c r="K108" i="5" s="1"/>
  <c r="E110" i="5" a="1"/>
  <c r="E110" i="5" s="1"/>
  <c r="N114" i="5" a="1"/>
  <c r="N114" i="5" s="1"/>
  <c r="E116" i="5" a="1"/>
  <c r="E116" i="5" s="1"/>
  <c r="I117" i="5" a="1"/>
  <c r="I117" i="5" s="1"/>
  <c r="D119" i="5" a="1"/>
  <c r="D119" i="5" s="1"/>
  <c r="J120" i="5" a="1"/>
  <c r="J120" i="5" s="1"/>
  <c r="N121" i="5" a="1"/>
  <c r="N121" i="5" s="1"/>
  <c r="I123" i="5" a="1"/>
  <c r="I123" i="5" s="1"/>
  <c r="M127" i="5" a="1"/>
  <c r="M127" i="5" s="1"/>
  <c r="F129" i="5" a="1"/>
  <c r="F129" i="5" s="1"/>
  <c r="I130" i="5" a="1"/>
  <c r="I130" i="5" s="1"/>
  <c r="F132" i="5" a="1"/>
  <c r="F132" i="5" s="1"/>
  <c r="P134" i="5" a="1"/>
  <c r="P134" i="5" s="1"/>
  <c r="J136" i="5" a="1"/>
  <c r="J136" i="5" s="1"/>
  <c r="O137" i="5" a="1"/>
  <c r="O137" i="5" s="1"/>
  <c r="H139" i="5" a="1"/>
  <c r="H139" i="5" s="1"/>
  <c r="D141" i="5" a="1"/>
  <c r="D141" i="5" s="1"/>
  <c r="I142" i="5" a="1"/>
  <c r="I142" i="5" s="1"/>
  <c r="L146" i="5" a="1"/>
  <c r="L146" i="5" s="1"/>
  <c r="D148" i="5" a="1"/>
  <c r="D148" i="5" s="1"/>
  <c r="N150" i="5" a="1"/>
  <c r="N150" i="5" s="1"/>
  <c r="I153" i="5" a="1"/>
  <c r="I153" i="5" s="1"/>
  <c r="N154" i="5" a="1"/>
  <c r="N154" i="5" s="1"/>
  <c r="E160" i="5" a="1"/>
  <c r="E160" i="5" s="1"/>
  <c r="H161" i="5" a="1"/>
  <c r="H161" i="5" s="1"/>
  <c r="L162" i="5" a="1"/>
  <c r="L162" i="5" s="1"/>
  <c r="P163" i="5" a="1"/>
  <c r="P163" i="5" s="1"/>
  <c r="E165" i="5" a="1"/>
  <c r="E165" i="5" s="1"/>
  <c r="D168" i="5" a="1"/>
  <c r="D168" i="5" s="1"/>
  <c r="H169" i="5" a="1"/>
  <c r="H169" i="5" s="1"/>
  <c r="N170" i="5" a="1"/>
  <c r="N170" i="5" s="1"/>
  <c r="E172" i="5" a="1"/>
  <c r="E172" i="5" s="1"/>
  <c r="D14" i="5" a="1"/>
  <c r="D14" i="5" s="1"/>
  <c r="I17" i="5" a="1"/>
  <c r="I17" i="5" s="1"/>
  <c r="H22" i="5" a="1"/>
  <c r="H22" i="5" s="1"/>
  <c r="M25" i="5" a="1"/>
  <c r="M25" i="5" s="1"/>
  <c r="L28" i="5" a="1"/>
  <c r="L28" i="5" s="1"/>
  <c r="H31" i="5" a="1"/>
  <c r="H31" i="5" s="1"/>
  <c r="J34" i="5" a="1"/>
  <c r="J34" i="5" s="1"/>
  <c r="O39" i="5" a="1"/>
  <c r="O39" i="5" s="1"/>
  <c r="N45" i="5" a="1"/>
  <c r="N45" i="5" s="1"/>
  <c r="G51" i="5" a="1"/>
  <c r="G51" i="5" s="1"/>
  <c r="I54" i="5" a="1"/>
  <c r="I54" i="5" s="1"/>
  <c r="G57" i="5" a="1"/>
  <c r="G57" i="5" s="1"/>
  <c r="L60" i="5" a="1"/>
  <c r="L60" i="5" s="1"/>
  <c r="D63" i="5" a="1"/>
  <c r="D63" i="5" s="1"/>
  <c r="P70" i="5" a="1"/>
  <c r="P70" i="5" s="1"/>
  <c r="P72" i="5" a="1"/>
  <c r="P72" i="5" s="1"/>
  <c r="J80" i="5" a="1"/>
  <c r="J80" i="5" s="1"/>
  <c r="F83" i="5" a="1"/>
  <c r="F83" i="5" s="1"/>
  <c r="F85" i="5" a="1"/>
  <c r="F85" i="5" s="1"/>
  <c r="F87" i="5" a="1"/>
  <c r="F87" i="5" s="1"/>
  <c r="J89" i="5" a="1"/>
  <c r="J89" i="5" s="1"/>
  <c r="G91" i="5" a="1"/>
  <c r="G91" i="5" s="1"/>
  <c r="F97" i="5" a="1"/>
  <c r="F97" i="5" s="1"/>
  <c r="N98" i="5" a="1"/>
  <c r="N98" i="5" s="1"/>
  <c r="J100" i="5" a="1"/>
  <c r="J100" i="5" s="1"/>
  <c r="D102" i="5" a="1"/>
  <c r="D102" i="5" s="1"/>
  <c r="M103" i="5" a="1"/>
  <c r="M103" i="5" s="1"/>
  <c r="F107" i="5" a="1"/>
  <c r="F107" i="5" s="1"/>
  <c r="L108" i="5" a="1"/>
  <c r="L108" i="5" s="1"/>
  <c r="H110" i="5" a="1"/>
  <c r="H110" i="5" s="1"/>
  <c r="O111" i="5" a="1"/>
  <c r="O111" i="5" s="1"/>
  <c r="H113" i="5" a="1"/>
  <c r="H113" i="5" s="1"/>
  <c r="F119" i="5" a="1"/>
  <c r="F119" i="5" s="1"/>
  <c r="O121" i="5" a="1"/>
  <c r="O121" i="5" s="1"/>
  <c r="E126" i="5" a="1"/>
  <c r="E126" i="5" s="1"/>
  <c r="J130" i="5" a="1"/>
  <c r="J130" i="5" s="1"/>
  <c r="H132" i="5" a="1"/>
  <c r="H132" i="5" s="1"/>
  <c r="K133" i="5" a="1"/>
  <c r="K133" i="5" s="1"/>
  <c r="D135" i="5" a="1"/>
  <c r="D135" i="5" s="1"/>
  <c r="L136" i="5" a="1"/>
  <c r="L136" i="5" s="1"/>
  <c r="I139" i="5" a="1"/>
  <c r="I139" i="5" s="1"/>
  <c r="F141" i="5" a="1"/>
  <c r="F141" i="5" s="1"/>
  <c r="L142" i="5" a="1"/>
  <c r="L142" i="5" s="1"/>
  <c r="O143" i="5" a="1"/>
  <c r="O143" i="5" s="1"/>
  <c r="N146" i="5" a="1"/>
  <c r="N146" i="5" s="1"/>
  <c r="E148" i="5" a="1"/>
  <c r="E148" i="5" s="1"/>
  <c r="I149" i="5" a="1"/>
  <c r="I149" i="5" s="1"/>
  <c r="E152" i="5" a="1"/>
  <c r="E152" i="5" s="1"/>
  <c r="K153" i="5" a="1"/>
  <c r="K153" i="5" s="1"/>
  <c r="F156" i="5" a="1"/>
  <c r="F156" i="5" s="1"/>
  <c r="I157" i="5" a="1"/>
  <c r="I157" i="5" s="1"/>
  <c r="N158" i="5" a="1"/>
  <c r="N158" i="5" s="1"/>
  <c r="F160" i="5" a="1"/>
  <c r="F160" i="5" s="1"/>
  <c r="M162" i="5" a="1"/>
  <c r="M162" i="5" s="1"/>
  <c r="E164" i="5" a="1"/>
  <c r="E164" i="5" s="1"/>
  <c r="H165" i="5" a="1"/>
  <c r="H165" i="5" s="1"/>
  <c r="M166" i="5" a="1"/>
  <c r="M166" i="5" s="1"/>
  <c r="I169" i="5" a="1"/>
  <c r="I169" i="5" s="1"/>
  <c r="O170" i="5" a="1"/>
  <c r="O170" i="5" s="1"/>
  <c r="J10" i="5" a="1"/>
  <c r="J10" i="5" s="1"/>
  <c r="G18" i="5" a="1"/>
  <c r="G18" i="5" s="1"/>
  <c r="P21" i="5" a="1"/>
  <c r="P21" i="5" s="1"/>
  <c r="D26" i="5" a="1"/>
  <c r="D26" i="5" s="1"/>
  <c r="G33" i="5" a="1"/>
  <c r="G33" i="5" s="1"/>
  <c r="E37" i="5" a="1"/>
  <c r="E37" i="5" s="1"/>
  <c r="N44" i="5" a="1"/>
  <c r="N44" i="5" s="1"/>
  <c r="D49" i="5" a="1"/>
  <c r="D49" i="5" s="1"/>
  <c r="J52" i="5" a="1"/>
  <c r="J52" i="5" s="1"/>
  <c r="H56" i="5" a="1"/>
  <c r="H56" i="5" s="1"/>
  <c r="M60" i="5" a="1"/>
  <c r="M60" i="5" s="1"/>
  <c r="D74" i="5" a="1"/>
  <c r="D74" i="5" s="1"/>
  <c r="K77" i="5" a="1"/>
  <c r="K77" i="5" s="1"/>
  <c r="N80" i="5" a="1"/>
  <c r="N80" i="5" s="1"/>
  <c r="L83" i="5" a="1"/>
  <c r="L83" i="5" s="1"/>
  <c r="G86" i="5" a="1"/>
  <c r="G86" i="5" s="1"/>
  <c r="O93" i="5" a="1"/>
  <c r="O93" i="5" s="1"/>
  <c r="P95" i="5" a="1"/>
  <c r="P95" i="5" s="1"/>
  <c r="H98" i="5" a="1"/>
  <c r="H98" i="5" s="1"/>
  <c r="F100" i="5" a="1"/>
  <c r="F100" i="5" s="1"/>
  <c r="G102" i="5" a="1"/>
  <c r="G102" i="5" s="1"/>
  <c r="K104" i="5" a="1"/>
  <c r="K104" i="5" s="1"/>
  <c r="K106" i="5" a="1"/>
  <c r="K106" i="5" s="1"/>
  <c r="G108" i="5" a="1"/>
  <c r="G108" i="5" s="1"/>
  <c r="K110" i="5" a="1"/>
  <c r="K110" i="5" s="1"/>
  <c r="I112" i="5" a="1"/>
  <c r="I112" i="5" s="1"/>
  <c r="E114" i="5" a="1"/>
  <c r="E114" i="5" s="1"/>
  <c r="M117" i="5" a="1"/>
  <c r="M117" i="5" s="1"/>
  <c r="G121" i="5" a="1"/>
  <c r="G121" i="5" s="1"/>
  <c r="D123" i="5" a="1"/>
  <c r="D123" i="5" s="1"/>
  <c r="N124" i="5" a="1"/>
  <c r="N124" i="5" s="1"/>
  <c r="M126" i="5" a="1"/>
  <c r="M126" i="5" s="1"/>
  <c r="G128" i="5" a="1"/>
  <c r="G128" i="5" s="1"/>
  <c r="F130" i="5" a="1"/>
  <c r="F130" i="5" s="1"/>
  <c r="E132" i="5" a="1"/>
  <c r="E132" i="5" s="1"/>
  <c r="M133" i="5" a="1"/>
  <c r="M133" i="5" s="1"/>
  <c r="K135" i="5" a="1"/>
  <c r="K135" i="5" s="1"/>
  <c r="F137" i="5" a="1"/>
  <c r="F137" i="5" s="1"/>
  <c r="G141" i="5" a="1"/>
  <c r="G141" i="5" s="1"/>
  <c r="O142" i="5" a="1"/>
  <c r="O142" i="5" s="1"/>
  <c r="G146" i="5" a="1"/>
  <c r="G146" i="5" s="1"/>
  <c r="P147" i="5" a="1"/>
  <c r="P147" i="5" s="1"/>
  <c r="L149" i="5" a="1"/>
  <c r="L149" i="5" s="1"/>
  <c r="H151" i="5" a="1"/>
  <c r="H151" i="5" s="1"/>
  <c r="D153" i="5" a="1"/>
  <c r="D153" i="5" s="1"/>
  <c r="L154" i="5" a="1"/>
  <c r="L154" i="5" s="1"/>
  <c r="O157" i="5" a="1"/>
  <c r="O157" i="5" s="1"/>
  <c r="F161" i="5" a="1"/>
  <c r="F161" i="5" s="1"/>
  <c r="N162" i="5" a="1"/>
  <c r="N162" i="5" s="1"/>
  <c r="H164" i="5" a="1"/>
  <c r="H164" i="5" s="1"/>
  <c r="P165" i="5" a="1"/>
  <c r="P165" i="5" s="1"/>
  <c r="L167" i="5" a="1"/>
  <c r="L167" i="5" s="1"/>
  <c r="G169" i="5" a="1"/>
  <c r="G169" i="5" s="1"/>
  <c r="M172" i="5" a="1"/>
  <c r="M172" i="5" s="1"/>
  <c r="G174" i="5" a="1"/>
  <c r="G174" i="5" s="1"/>
  <c r="L175" i="5" a="1"/>
  <c r="L175" i="5" s="1"/>
  <c r="P176" i="5" a="1"/>
  <c r="P176" i="5" s="1"/>
  <c r="F180" i="5" a="1"/>
  <c r="F180" i="5" s="1"/>
  <c r="O182" i="5" a="1"/>
  <c r="O182" i="5" s="1"/>
  <c r="G184" i="5" a="1"/>
  <c r="G184" i="5" s="1"/>
  <c r="M189" i="5" a="1"/>
  <c r="M189" i="5" s="1"/>
  <c r="E191" i="5" a="1"/>
  <c r="E191" i="5" s="1"/>
  <c r="H192" i="5" a="1"/>
  <c r="H192" i="5" s="1"/>
  <c r="L194" i="5" a="1"/>
  <c r="L194" i="5" s="1"/>
  <c r="N195" i="5" a="1"/>
  <c r="N195" i="5" s="1"/>
  <c r="D198" i="5" a="1"/>
  <c r="D198" i="5" s="1"/>
  <c r="H199" i="5" a="1"/>
  <c r="H199" i="5" s="1"/>
  <c r="J201" i="5" a="1"/>
  <c r="J201" i="5" s="1"/>
  <c r="J202" i="5" a="1"/>
  <c r="J202" i="5" s="1"/>
  <c r="M203" i="5" a="1"/>
  <c r="M203" i="5" s="1"/>
  <c r="N204" i="5" a="1"/>
  <c r="N204" i="5" s="1"/>
  <c r="J208" i="5" a="1"/>
  <c r="J208" i="5" s="1"/>
  <c r="G210" i="5" a="1"/>
  <c r="G210" i="5" s="1"/>
  <c r="E211" i="5" a="1"/>
  <c r="E211" i="5" s="1"/>
  <c r="L212" i="5" a="1"/>
  <c r="L212" i="5" s="1"/>
  <c r="K213" i="5" a="1"/>
  <c r="K213" i="5" s="1"/>
  <c r="E217" i="5" a="1"/>
  <c r="E217" i="5" s="1"/>
  <c r="N218" i="5" a="1"/>
  <c r="N218" i="5" s="1"/>
  <c r="N220" i="5" a="1"/>
  <c r="N220" i="5" s="1"/>
  <c r="J222" i="5" a="1"/>
  <c r="J222" i="5" s="1"/>
  <c r="J223" i="5" a="1"/>
  <c r="J223" i="5" s="1"/>
  <c r="H224" i="5" a="1"/>
  <c r="H224" i="5" s="1"/>
  <c r="G225" i="5" a="1"/>
  <c r="G225" i="5" s="1"/>
  <c r="F226" i="5" a="1"/>
  <c r="F226" i="5" s="1"/>
  <c r="F227" i="5" a="1"/>
  <c r="F227" i="5" s="1"/>
  <c r="F228" i="5" a="1"/>
  <c r="F228" i="5" s="1"/>
  <c r="F229" i="5" a="1"/>
  <c r="F229" i="5" s="1"/>
  <c r="D230" i="5" a="1"/>
  <c r="D230" i="5" s="1"/>
  <c r="P230" i="5" a="1"/>
  <c r="P230" i="5" s="1"/>
  <c r="M231" i="5" a="1"/>
  <c r="M231" i="5" s="1"/>
  <c r="M232" i="5" a="1"/>
  <c r="M232" i="5" s="1"/>
  <c r="L233" i="5" a="1"/>
  <c r="L233" i="5" s="1"/>
  <c r="I235" i="5" a="1"/>
  <c r="I235" i="5" s="1"/>
  <c r="I236" i="5" a="1"/>
  <c r="I236" i="5" s="1"/>
  <c r="H237" i="5" a="1"/>
  <c r="H237" i="5" s="1"/>
  <c r="H238" i="5" a="1"/>
  <c r="H238" i="5" s="1"/>
  <c r="H239" i="5" a="1"/>
  <c r="H239" i="5" s="1"/>
  <c r="F240" i="5" a="1"/>
  <c r="F240" i="5" s="1"/>
  <c r="G241" i="5" a="1"/>
  <c r="G241" i="5" s="1"/>
  <c r="F242" i="5" a="1"/>
  <c r="F242" i="5" s="1"/>
  <c r="G243" i="5" a="1"/>
  <c r="G243" i="5" s="1"/>
  <c r="E244" i="5" a="1"/>
  <c r="E244" i="5" s="1"/>
  <c r="D245" i="5" a="1"/>
  <c r="D245" i="5" s="1"/>
  <c r="P245" i="5" a="1"/>
  <c r="P245" i="5" s="1"/>
  <c r="D247" i="5" a="1"/>
  <c r="D247" i="5" s="1"/>
  <c r="E248" i="5" a="1"/>
  <c r="E248" i="5" s="1"/>
  <c r="D249" i="5" a="1"/>
  <c r="D249" i="5" s="1"/>
  <c r="P249" i="5" a="1"/>
  <c r="P249" i="5" s="1"/>
  <c r="P250" i="5" a="1"/>
  <c r="P250" i="5" s="1"/>
  <c r="O251" i="5" a="1"/>
  <c r="O251" i="5" s="1"/>
  <c r="P252" i="5" a="1"/>
  <c r="P252" i="5" s="1"/>
  <c r="M254" i="5" a="1"/>
  <c r="M254" i="5" s="1"/>
  <c r="M256" i="5" a="1"/>
  <c r="M256" i="5" s="1"/>
  <c r="L10" i="5" a="1"/>
  <c r="L10" i="5" s="1"/>
  <c r="N14" i="5" a="1"/>
  <c r="N14" i="5" s="1"/>
  <c r="H18" i="5" a="1"/>
  <c r="H18" i="5" s="1"/>
  <c r="E22" i="5" a="1"/>
  <c r="E22" i="5" s="1"/>
  <c r="E26" i="5" a="1"/>
  <c r="E26" i="5" s="1"/>
  <c r="M29" i="5" a="1"/>
  <c r="M29" i="5" s="1"/>
  <c r="F37" i="5" a="1"/>
  <c r="F37" i="5" s="1"/>
  <c r="G41" i="5" a="1"/>
  <c r="G41" i="5" s="1"/>
  <c r="E49" i="5" a="1"/>
  <c r="E49" i="5" s="1"/>
  <c r="N60" i="5" a="1"/>
  <c r="N60" i="5" s="1"/>
  <c r="E64" i="5" a="1"/>
  <c r="E64" i="5" s="1"/>
  <c r="I67" i="5" a="1"/>
  <c r="I67" i="5" s="1"/>
  <c r="E71" i="5" a="1"/>
  <c r="E71" i="5" s="1"/>
  <c r="E74" i="5" a="1"/>
  <c r="E74" i="5" s="1"/>
  <c r="D81" i="5" a="1"/>
  <c r="D81" i="5" s="1"/>
  <c r="L86" i="5" a="1"/>
  <c r="L86" i="5" s="1"/>
  <c r="G89" i="5" a="1"/>
  <c r="G89" i="5" s="1"/>
  <c r="I91" i="5" a="1"/>
  <c r="I91" i="5" s="1"/>
  <c r="D94" i="5" a="1"/>
  <c r="D94" i="5" s="1"/>
  <c r="I102" i="5" a="1"/>
  <c r="I102" i="5" s="1"/>
  <c r="L104" i="5" a="1"/>
  <c r="L104" i="5" s="1"/>
  <c r="J108" i="5" a="1"/>
  <c r="J108" i="5" s="1"/>
  <c r="G114" i="5" a="1"/>
  <c r="G114" i="5" s="1"/>
  <c r="O115" i="5" a="1"/>
  <c r="O115" i="5" s="1"/>
  <c r="N117" i="5" a="1"/>
  <c r="N117" i="5" s="1"/>
  <c r="J119" i="5" a="1"/>
  <c r="J119" i="5" s="1"/>
  <c r="I121" i="5" a="1"/>
  <c r="I121" i="5" s="1"/>
  <c r="P124" i="5" a="1"/>
  <c r="P124" i="5" s="1"/>
  <c r="O126" i="5" a="1"/>
  <c r="O126" i="5" s="1"/>
  <c r="H128" i="5" a="1"/>
  <c r="H128" i="5" s="1"/>
  <c r="G130" i="5" a="1"/>
  <c r="G130" i="5" s="1"/>
  <c r="N133" i="5" a="1"/>
  <c r="N133" i="5" s="1"/>
  <c r="L135" i="5" a="1"/>
  <c r="L135" i="5" s="1"/>
  <c r="I137" i="5" a="1"/>
  <c r="I137" i="5" s="1"/>
  <c r="F139" i="5" a="1"/>
  <c r="F139" i="5" s="1"/>
  <c r="H141" i="5" a="1"/>
  <c r="H141" i="5" s="1"/>
  <c r="D143" i="5" a="1"/>
  <c r="D143" i="5" s="1"/>
  <c r="L144" i="5" a="1"/>
  <c r="L144" i="5" s="1"/>
  <c r="G148" i="5" a="1"/>
  <c r="G148" i="5" s="1"/>
  <c r="M149" i="5" a="1"/>
  <c r="M149" i="5" s="1"/>
  <c r="I151" i="5" a="1"/>
  <c r="I151" i="5" s="1"/>
  <c r="E153" i="5" a="1"/>
  <c r="E153" i="5" s="1"/>
  <c r="M154" i="5" a="1"/>
  <c r="M154" i="5" s="1"/>
  <c r="P157" i="5" a="1"/>
  <c r="P157" i="5" s="1"/>
  <c r="J159" i="5" a="1"/>
  <c r="J159" i="5" s="1"/>
  <c r="P162" i="5" a="1"/>
  <c r="P162" i="5" s="1"/>
  <c r="J164" i="5" a="1"/>
  <c r="J164" i="5" s="1"/>
  <c r="D166" i="5" a="1"/>
  <c r="D166" i="5" s="1"/>
  <c r="M167" i="5" a="1"/>
  <c r="M167" i="5" s="1"/>
  <c r="K169" i="5" a="1"/>
  <c r="K169" i="5" s="1"/>
  <c r="G171" i="5" a="1"/>
  <c r="G171" i="5" s="1"/>
  <c r="H174" i="5" a="1"/>
  <c r="H174" i="5" s="1"/>
  <c r="M175" i="5" a="1"/>
  <c r="M175" i="5" s="1"/>
  <c r="F177" i="5" a="1"/>
  <c r="F177" i="5" s="1"/>
  <c r="K178" i="5" a="1"/>
  <c r="K178" i="5" s="1"/>
  <c r="I181" i="5" a="1"/>
  <c r="I181" i="5" s="1"/>
  <c r="P182" i="5" a="1"/>
  <c r="P182" i="5" s="1"/>
  <c r="H184" i="5" a="1"/>
  <c r="H184" i="5" s="1"/>
  <c r="M185" i="5" a="1"/>
  <c r="M185" i="5" s="1"/>
  <c r="D187" i="5" a="1"/>
  <c r="D187" i="5" s="1"/>
  <c r="I188" i="5" a="1"/>
  <c r="I188" i="5" s="1"/>
  <c r="N189" i="5" a="1"/>
  <c r="N189" i="5" s="1"/>
  <c r="F191" i="5" a="1"/>
  <c r="F191" i="5" s="1"/>
  <c r="I192" i="5" a="1"/>
  <c r="I192" i="5" s="1"/>
  <c r="K193" i="5" a="1"/>
  <c r="K193" i="5" s="1"/>
  <c r="O195" i="5" a="1"/>
  <c r="O195" i="5" s="1"/>
  <c r="P196" i="5" a="1"/>
  <c r="P196" i="5" s="1"/>
  <c r="I199" i="5" a="1"/>
  <c r="I199" i="5" s="1"/>
  <c r="I200" i="5" a="1"/>
  <c r="I200" i="5" s="1"/>
  <c r="K201" i="5" a="1"/>
  <c r="K201" i="5" s="1"/>
  <c r="L202" i="5" a="1"/>
  <c r="L202" i="5" s="1"/>
  <c r="N203" i="5" a="1"/>
  <c r="N203" i="5" s="1"/>
  <c r="O204" i="5" a="1"/>
  <c r="O204" i="5" s="1"/>
  <c r="P205" i="5" a="1"/>
  <c r="P205" i="5" s="1"/>
  <c r="N206" i="5" a="1"/>
  <c r="N206" i="5" s="1"/>
  <c r="K207" i="5" a="1"/>
  <c r="K207" i="5" s="1"/>
  <c r="H209" i="5" a="1"/>
  <c r="H209" i="5" s="1"/>
  <c r="H210" i="5" a="1"/>
  <c r="H210" i="5" s="1"/>
  <c r="P211" i="5" a="1"/>
  <c r="P211" i="5" s="1"/>
  <c r="M212" i="5" a="1"/>
  <c r="M212" i="5" s="1"/>
  <c r="I214" i="5" a="1"/>
  <c r="I214" i="5" s="1"/>
  <c r="H215" i="5" a="1"/>
  <c r="H215" i="5" s="1"/>
  <c r="F216" i="5" a="1"/>
  <c r="F216" i="5" s="1"/>
  <c r="P217" i="5" a="1"/>
  <c r="P217" i="5" s="1"/>
  <c r="O218" i="5" a="1"/>
  <c r="O218" i="5" s="1"/>
  <c r="O219" i="5" a="1"/>
  <c r="O219" i="5" s="1"/>
  <c r="O220" i="5" a="1"/>
  <c r="O220" i="5" s="1"/>
  <c r="M221" i="5" a="1"/>
  <c r="M221" i="5" s="1"/>
  <c r="J11" i="5" a="1"/>
  <c r="J11" i="5" s="1"/>
  <c r="J15" i="5" a="1"/>
  <c r="J15" i="5" s="1"/>
  <c r="I19" i="5" a="1"/>
  <c r="I19" i="5" s="1"/>
  <c r="H23" i="5" a="1"/>
  <c r="H23" i="5" s="1"/>
  <c r="F38" i="5" a="1"/>
  <c r="F38" i="5" s="1"/>
  <c r="L41" i="5" a="1"/>
  <c r="L41" i="5" s="1"/>
  <c r="D46" i="5" a="1"/>
  <c r="D46" i="5" s="1"/>
  <c r="L49" i="5" a="1"/>
  <c r="L49" i="5" s="1"/>
  <c r="M53" i="5" a="1"/>
  <c r="M53" i="5" s="1"/>
  <c r="N57" i="5" a="1"/>
  <c r="N57" i="5" s="1"/>
  <c r="H61" i="5" a="1"/>
  <c r="H61" i="5" s="1"/>
  <c r="G65" i="5" a="1"/>
  <c r="G65" i="5" s="1"/>
  <c r="M68" i="5" a="1"/>
  <c r="M68" i="5" s="1"/>
  <c r="O71" i="5" a="1"/>
  <c r="O71" i="5" s="1"/>
  <c r="E75" i="5" a="1"/>
  <c r="E75" i="5" s="1"/>
  <c r="I81" i="5" a="1"/>
  <c r="I81" i="5" s="1"/>
  <c r="O84" i="5" a="1"/>
  <c r="O84" i="5" s="1"/>
  <c r="N89" i="5" a="1"/>
  <c r="N89" i="5" s="1"/>
  <c r="F92" i="5" a="1"/>
  <c r="F92" i="5" s="1"/>
  <c r="J94" i="5" a="1"/>
  <c r="J94" i="5" s="1"/>
  <c r="O96" i="5" a="1"/>
  <c r="O96" i="5" s="1"/>
  <c r="E103" i="5" a="1"/>
  <c r="E103" i="5" s="1"/>
  <c r="E105" i="5" a="1"/>
  <c r="E105" i="5" s="1"/>
  <c r="G109" i="5" a="1"/>
  <c r="G109" i="5" s="1"/>
  <c r="O110" i="5" a="1"/>
  <c r="O110" i="5" s="1"/>
  <c r="O112" i="5" a="1"/>
  <c r="O112" i="5" s="1"/>
  <c r="M114" i="5" a="1"/>
  <c r="M114" i="5" s="1"/>
  <c r="G116" i="5" a="1"/>
  <c r="G116" i="5" s="1"/>
  <c r="P119" i="5" a="1"/>
  <c r="P119" i="5" s="1"/>
  <c r="M121" i="5" a="1"/>
  <c r="M121" i="5" s="1"/>
  <c r="E127" i="5" a="1"/>
  <c r="E127" i="5" s="1"/>
  <c r="P128" i="5" a="1"/>
  <c r="P128" i="5" s="1"/>
  <c r="O130" i="5" a="1"/>
  <c r="O130" i="5" s="1"/>
  <c r="J132" i="5" a="1"/>
  <c r="J132" i="5" s="1"/>
  <c r="F134" i="5" a="1"/>
  <c r="F134" i="5" s="1"/>
  <c r="M137" i="5" a="1"/>
  <c r="M137" i="5" s="1"/>
  <c r="O139" i="5" a="1"/>
  <c r="O139" i="5" s="1"/>
  <c r="J141" i="5" a="1"/>
  <c r="J141" i="5" s="1"/>
  <c r="D145" i="5" a="1"/>
  <c r="D145" i="5" s="1"/>
  <c r="P146" i="5" a="1"/>
  <c r="P146" i="5" s="1"/>
  <c r="J148" i="5" a="1"/>
  <c r="J148" i="5" s="1"/>
  <c r="O151" i="5" a="1"/>
  <c r="O151" i="5" s="1"/>
  <c r="L153" i="5" a="1"/>
  <c r="L153" i="5" s="1"/>
  <c r="M156" i="5" a="1"/>
  <c r="M156" i="5" s="1"/>
  <c r="H158" i="5" a="1"/>
  <c r="H158" i="5" s="1"/>
  <c r="P159" i="5" a="1"/>
  <c r="P159" i="5" s="1"/>
  <c r="J166" i="5" a="1"/>
  <c r="J166" i="5" s="1"/>
  <c r="G168" i="5" a="1"/>
  <c r="G168" i="5" s="1"/>
  <c r="N169" i="5" a="1"/>
  <c r="N169" i="5" s="1"/>
  <c r="K171" i="5" a="1"/>
  <c r="K171" i="5" s="1"/>
  <c r="G173" i="5" a="1"/>
  <c r="G173" i="5" s="1"/>
  <c r="M174" i="5" a="1"/>
  <c r="M174" i="5" s="1"/>
  <c r="F176" i="5" a="1"/>
  <c r="F176" i="5" s="1"/>
  <c r="I177" i="5" a="1"/>
  <c r="I177" i="5" s="1"/>
  <c r="D179" i="5" a="1"/>
  <c r="D179" i="5" s="1"/>
  <c r="I180" i="5" a="1"/>
  <c r="I180" i="5" s="1"/>
  <c r="M181" i="5" a="1"/>
  <c r="M181" i="5" s="1"/>
  <c r="L184" i="5" a="1"/>
  <c r="L184" i="5" s="1"/>
  <c r="D186" i="5" a="1"/>
  <c r="D186" i="5" s="1"/>
  <c r="F187" i="5" a="1"/>
  <c r="F187" i="5" s="1"/>
  <c r="N188" i="5" a="1"/>
  <c r="N188" i="5" s="1"/>
  <c r="E190" i="5" a="1"/>
  <c r="E190" i="5" s="1"/>
  <c r="K191" i="5" a="1"/>
  <c r="K191" i="5" s="1"/>
  <c r="N192" i="5" a="1"/>
  <c r="N192" i="5" s="1"/>
  <c r="O193" i="5" a="1"/>
  <c r="O193" i="5" s="1"/>
  <c r="D195" i="5" a="1"/>
  <c r="D195" i="5" s="1"/>
  <c r="K11" i="5" a="1"/>
  <c r="K11" i="5" s="1"/>
  <c r="K15" i="5" a="1"/>
  <c r="K15" i="5" s="1"/>
  <c r="K19" i="5" a="1"/>
  <c r="K19" i="5" s="1"/>
  <c r="I23" i="5" a="1"/>
  <c r="I23" i="5" s="1"/>
  <c r="N26" i="5" a="1"/>
  <c r="N26" i="5" s="1"/>
  <c r="N30" i="5" a="1"/>
  <c r="N30" i="5" s="1"/>
  <c r="N34" i="5" a="1"/>
  <c r="N34" i="5" s="1"/>
  <c r="G38" i="5" a="1"/>
  <c r="G38" i="5" s="1"/>
  <c r="K42" i="5" a="1"/>
  <c r="K42" i="5" s="1"/>
  <c r="E46" i="5" a="1"/>
  <c r="E46" i="5" s="1"/>
  <c r="M49" i="5" a="1"/>
  <c r="M49" i="5" s="1"/>
  <c r="N53" i="5" a="1"/>
  <c r="N53" i="5" s="1"/>
  <c r="O57" i="5" a="1"/>
  <c r="O57" i="5" s="1"/>
  <c r="J61" i="5" a="1"/>
  <c r="J61" i="5" s="1"/>
  <c r="N68" i="5" a="1"/>
  <c r="N68" i="5" s="1"/>
  <c r="P71" i="5" a="1"/>
  <c r="P71" i="5" s="1"/>
  <c r="H75" i="5" a="1"/>
  <c r="H75" i="5" s="1"/>
  <c r="J78" i="5" a="1"/>
  <c r="J78" i="5" s="1"/>
  <c r="P84" i="5" a="1"/>
  <c r="P84" i="5" s="1"/>
  <c r="O89" i="5" a="1"/>
  <c r="O89" i="5" s="1"/>
  <c r="G92" i="5" a="1"/>
  <c r="G92" i="5" s="1"/>
  <c r="K94" i="5" a="1"/>
  <c r="K94" i="5" s="1"/>
  <c r="P96" i="5" a="1"/>
  <c r="P96" i="5" s="1"/>
  <c r="E99" i="5" a="1"/>
  <c r="E99" i="5" s="1"/>
  <c r="O100" i="5" a="1"/>
  <c r="O100" i="5" s="1"/>
  <c r="G103" i="5" a="1"/>
  <c r="G103" i="5" s="1"/>
  <c r="G105" i="5" a="1"/>
  <c r="G105" i="5" s="1"/>
  <c r="G107" i="5" a="1"/>
  <c r="G107" i="5" s="1"/>
  <c r="H109" i="5" a="1"/>
  <c r="H109" i="5" s="1"/>
  <c r="P112" i="5" a="1"/>
  <c r="P112" i="5" s="1"/>
  <c r="D115" i="5" a="1"/>
  <c r="D115" i="5" s="1"/>
  <c r="H116" i="5" a="1"/>
  <c r="H116" i="5" s="1"/>
  <c r="E118" i="5" a="1"/>
  <c r="E118" i="5" s="1"/>
  <c r="M123" i="5" a="1"/>
  <c r="M123" i="5" s="1"/>
  <c r="J125" i="5" a="1"/>
  <c r="J125" i="5" s="1"/>
  <c r="E129" i="5" a="1"/>
  <c r="E129" i="5" s="1"/>
  <c r="M132" i="5" a="1"/>
  <c r="M132" i="5" s="1"/>
  <c r="J134" i="5" a="1"/>
  <c r="J134" i="5" s="1"/>
  <c r="P135" i="5" a="1"/>
  <c r="P135" i="5" s="1"/>
  <c r="P137" i="5" a="1"/>
  <c r="P137" i="5" s="1"/>
  <c r="D140" i="5" a="1"/>
  <c r="D140" i="5" s="1"/>
  <c r="J143" i="5" a="1"/>
  <c r="J143" i="5" s="1"/>
  <c r="E145" i="5" a="1"/>
  <c r="E145" i="5" s="1"/>
  <c r="E147" i="5" a="1"/>
  <c r="E147" i="5" s="1"/>
  <c r="K148" i="5" a="1"/>
  <c r="K148" i="5" s="1"/>
  <c r="H150" i="5" a="1"/>
  <c r="H150" i="5" s="1"/>
  <c r="P151" i="5" a="1"/>
  <c r="P151" i="5" s="1"/>
  <c r="M153" i="5" a="1"/>
  <c r="M153" i="5" s="1"/>
  <c r="G155" i="5" a="1"/>
  <c r="G155" i="5" s="1"/>
  <c r="I158" i="5" a="1"/>
  <c r="I158" i="5" s="1"/>
  <c r="G160" i="5" a="1"/>
  <c r="G160" i="5" s="1"/>
  <c r="N161" i="5" a="1"/>
  <c r="N161" i="5" s="1"/>
  <c r="G163" i="5" a="1"/>
  <c r="G163" i="5" s="1"/>
  <c r="O164" i="5" a="1"/>
  <c r="O164" i="5" s="1"/>
  <c r="K166" i="5" a="1"/>
  <c r="K166" i="5" s="1"/>
  <c r="H168" i="5" a="1"/>
  <c r="H168" i="5" s="1"/>
  <c r="P169" i="5" a="1"/>
  <c r="P169" i="5" s="1"/>
  <c r="N171" i="5" a="1"/>
  <c r="N171" i="5" s="1"/>
  <c r="H173" i="5" a="1"/>
  <c r="H173" i="5" s="1"/>
  <c r="G176" i="5" a="1"/>
  <c r="G176" i="5" s="1"/>
  <c r="K177" i="5" a="1"/>
  <c r="K177" i="5" s="1"/>
  <c r="J180" i="5" a="1"/>
  <c r="J180" i="5" s="1"/>
  <c r="D182" i="5" a="1"/>
  <c r="D182" i="5" s="1"/>
  <c r="H183" i="5" a="1"/>
  <c r="H183" i="5" s="1"/>
  <c r="M184" i="5" a="1"/>
  <c r="M184" i="5" s="1"/>
  <c r="E186" i="5" a="1"/>
  <c r="E186" i="5" s="1"/>
  <c r="I187" i="5" a="1"/>
  <c r="I187" i="5" s="1"/>
  <c r="O188" i="5" a="1"/>
  <c r="O188" i="5" s="1"/>
  <c r="L191" i="5" a="1"/>
  <c r="L191" i="5" s="1"/>
  <c r="J198" i="5" a="1"/>
  <c r="J198" i="5" s="1"/>
  <c r="M199" i="5" a="1"/>
  <c r="M199" i="5" s="1"/>
  <c r="N200" i="5" a="1"/>
  <c r="N200" i="5" s="1"/>
  <c r="O201" i="5" a="1"/>
  <c r="O201" i="5" s="1"/>
  <c r="P202" i="5" a="1"/>
  <c r="P202" i="5" s="1"/>
  <c r="D207" i="5" a="1"/>
  <c r="D207" i="5" s="1"/>
  <c r="O207" i="5" a="1"/>
  <c r="O207" i="5" s="1"/>
  <c r="N208" i="5" a="1"/>
  <c r="N208" i="5" s="1"/>
  <c r="M209" i="5" a="1"/>
  <c r="M209" i="5" s="1"/>
  <c r="P212" i="5" a="1"/>
  <c r="P212" i="5" s="1"/>
  <c r="N214" i="5" a="1"/>
  <c r="N214" i="5" s="1"/>
  <c r="J216" i="5" a="1"/>
  <c r="J216" i="5" s="1"/>
  <c r="G218" i="5" a="1"/>
  <c r="G218" i="5" s="1"/>
  <c r="F220" i="5" a="1"/>
  <c r="F220" i="5" s="1"/>
  <c r="E221" i="5" a="1"/>
  <c r="E221" i="5" s="1"/>
  <c r="P221" i="5" a="1"/>
  <c r="P221" i="5" s="1"/>
  <c r="P222" i="5" a="1"/>
  <c r="P222" i="5" s="1"/>
  <c r="N223" i="5" a="1"/>
  <c r="N223" i="5" s="1"/>
  <c r="M224" i="5" a="1"/>
  <c r="M224" i="5" s="1"/>
  <c r="L225" i="5" a="1"/>
  <c r="L225" i="5" s="1"/>
  <c r="L226" i="5" a="1"/>
  <c r="L226" i="5" s="1"/>
  <c r="J227" i="5" a="1"/>
  <c r="J227" i="5" s="1"/>
  <c r="J229" i="5" a="1"/>
  <c r="J229" i="5" s="1"/>
  <c r="H230" i="5" a="1"/>
  <c r="H230" i="5" s="1"/>
  <c r="G231" i="5" a="1"/>
  <c r="G231" i="5" s="1"/>
  <c r="E232" i="5" a="1"/>
  <c r="E232" i="5" s="1"/>
  <c r="E233" i="5" a="1"/>
  <c r="E233" i="5" s="1"/>
  <c r="P233" i="5" a="1"/>
  <c r="P233" i="5" s="1"/>
  <c r="O234" i="5" a="1"/>
  <c r="O234" i="5" s="1"/>
  <c r="N235" i="5" a="1"/>
  <c r="N235" i="5" s="1"/>
  <c r="M237" i="5" a="1"/>
  <c r="M237" i="5" s="1"/>
  <c r="N238" i="5" a="1"/>
  <c r="N238" i="5" s="1"/>
  <c r="L240" i="5" a="1"/>
  <c r="L240" i="5" s="1"/>
  <c r="K241" i="5" a="1"/>
  <c r="K241" i="5" s="1"/>
  <c r="L242" i="5" a="1"/>
  <c r="L242" i="5" s="1"/>
  <c r="K243" i="5" a="1"/>
  <c r="K243" i="5" s="1"/>
  <c r="I244" i="5" a="1"/>
  <c r="I244" i="5" s="1"/>
  <c r="I245" i="5" a="1"/>
  <c r="I245" i="5" s="1"/>
  <c r="I246" i="5" a="1"/>
  <c r="I246" i="5" s="1"/>
  <c r="I247" i="5" a="1"/>
  <c r="I247" i="5" s="1"/>
  <c r="I248" i="5" a="1"/>
  <c r="I248" i="5" s="1"/>
  <c r="H250" i="5" a="1"/>
  <c r="H250" i="5" s="1"/>
  <c r="G251" i="5" a="1"/>
  <c r="G251" i="5" s="1"/>
  <c r="G252" i="5" a="1"/>
  <c r="G252" i="5" s="1"/>
  <c r="F254" i="5" a="1"/>
  <c r="F254" i="5" s="1"/>
  <c r="E255" i="5" a="1"/>
  <c r="E255" i="5" s="1"/>
  <c r="E256" i="5" a="1"/>
  <c r="E256" i="5" s="1"/>
  <c r="M10" i="5" a="1"/>
  <c r="M10" i="5" s="1"/>
  <c r="O15" i="5" a="1"/>
  <c r="O15" i="5" s="1"/>
  <c r="D21" i="5" a="1"/>
  <c r="D21" i="5" s="1"/>
  <c r="L31" i="5" a="1"/>
  <c r="L31" i="5" s="1"/>
  <c r="E36" i="5" a="1"/>
  <c r="E36" i="5" s="1"/>
  <c r="K46" i="5" a="1"/>
  <c r="K46" i="5" s="1"/>
  <c r="N51" i="5" a="1"/>
  <c r="N51" i="5" s="1"/>
  <c r="L56" i="5" a="1"/>
  <c r="L56" i="5" s="1"/>
  <c r="J62" i="5" a="1"/>
  <c r="J62" i="5" s="1"/>
  <c r="M66" i="5" a="1"/>
  <c r="M66" i="5" s="1"/>
  <c r="F71" i="5" a="1"/>
  <c r="F71" i="5" s="1"/>
  <c r="D76" i="5" a="1"/>
  <c r="D76" i="5" s="1"/>
  <c r="M79" i="5" a="1"/>
  <c r="M79" i="5" s="1"/>
  <c r="M83" i="5" a="1"/>
  <c r="M83" i="5" s="1"/>
  <c r="M87" i="5" a="1"/>
  <c r="M87" i="5" s="1"/>
  <c r="O90" i="5" a="1"/>
  <c r="O90" i="5" s="1"/>
  <c r="E94" i="5" a="1"/>
  <c r="E94" i="5" s="1"/>
  <c r="N99" i="5" a="1"/>
  <c r="N99" i="5" s="1"/>
  <c r="N102" i="5" a="1"/>
  <c r="N102" i="5" s="1"/>
  <c r="M105" i="5" a="1"/>
  <c r="M105" i="5" s="1"/>
  <c r="D108" i="5" a="1"/>
  <c r="D108" i="5" s="1"/>
  <c r="H115" i="5" a="1"/>
  <c r="H115" i="5" s="1"/>
  <c r="O117" i="5" a="1"/>
  <c r="O117" i="5" s="1"/>
  <c r="H120" i="5" a="1"/>
  <c r="H120" i="5" s="1"/>
  <c r="K122" i="5" a="1"/>
  <c r="K122" i="5" s="1"/>
  <c r="M134" i="5" a="1"/>
  <c r="M134" i="5" s="1"/>
  <c r="N136" i="5" a="1"/>
  <c r="N136" i="5" s="1"/>
  <c r="G139" i="5" a="1"/>
  <c r="G139" i="5" s="1"/>
  <c r="D142" i="5" a="1"/>
  <c r="D142" i="5" s="1"/>
  <c r="E144" i="5" a="1"/>
  <c r="E144" i="5" s="1"/>
  <c r="J146" i="5" a="1"/>
  <c r="J146" i="5" s="1"/>
  <c r="N148" i="5" a="1"/>
  <c r="N148" i="5" s="1"/>
  <c r="P150" i="5" a="1"/>
  <c r="P150" i="5" s="1"/>
  <c r="G153" i="5" a="1"/>
  <c r="G153" i="5" s="1"/>
  <c r="J155" i="5" a="1"/>
  <c r="J155" i="5" s="1"/>
  <c r="J157" i="5" a="1"/>
  <c r="J157" i="5" s="1"/>
  <c r="K159" i="5" a="1"/>
  <c r="K159" i="5" s="1"/>
  <c r="O163" i="5" a="1"/>
  <c r="O163" i="5" s="1"/>
  <c r="F166" i="5" a="1"/>
  <c r="F166" i="5" s="1"/>
  <c r="J168" i="5" a="1"/>
  <c r="J168" i="5" s="1"/>
  <c r="L170" i="5" a="1"/>
  <c r="L170" i="5" s="1"/>
  <c r="O172" i="5" a="1"/>
  <c r="O172" i="5" s="1"/>
  <c r="M176" i="5" a="1"/>
  <c r="M176" i="5" s="1"/>
  <c r="L180" i="5" a="1"/>
  <c r="L180" i="5" s="1"/>
  <c r="J182" i="5" a="1"/>
  <c r="J182" i="5" s="1"/>
  <c r="I184" i="5" a="1"/>
  <c r="I184" i="5" s="1"/>
  <c r="G186" i="5" a="1"/>
  <c r="G186" i="5" s="1"/>
  <c r="E188" i="5" a="1"/>
  <c r="E188" i="5" s="1"/>
  <c r="M191" i="5" a="1"/>
  <c r="M191" i="5" s="1"/>
  <c r="M194" i="5" a="1"/>
  <c r="M194" i="5" s="1"/>
  <c r="G196" i="5" a="1"/>
  <c r="G196" i="5" s="1"/>
  <c r="K197" i="5" a="1"/>
  <c r="K197" i="5" s="1"/>
  <c r="K200" i="5" a="1"/>
  <c r="K200" i="5" s="1"/>
  <c r="N201" i="5" a="1"/>
  <c r="N201" i="5" s="1"/>
  <c r="E203" i="5" a="1"/>
  <c r="E203" i="5" s="1"/>
  <c r="L204" i="5" a="1"/>
  <c r="L204" i="5" s="1"/>
  <c r="O205" i="5" a="1"/>
  <c r="O205" i="5" s="1"/>
  <c r="P206" i="5" a="1"/>
  <c r="P206" i="5" s="1"/>
  <c r="D208" i="5" a="1"/>
  <c r="D208" i="5" s="1"/>
  <c r="E209" i="5" a="1"/>
  <c r="E209" i="5" s="1"/>
  <c r="E210" i="5" a="1"/>
  <c r="E210" i="5" s="1"/>
  <c r="G212" i="5" a="1"/>
  <c r="G212" i="5" s="1"/>
  <c r="F213" i="5" a="1"/>
  <c r="F213" i="5" s="1"/>
  <c r="I215" i="5" a="1"/>
  <c r="I215" i="5" s="1"/>
  <c r="I216" i="5" a="1"/>
  <c r="I216" i="5" s="1"/>
  <c r="J217" i="5" a="1"/>
  <c r="J217" i="5" s="1"/>
  <c r="L218" i="5" a="1"/>
  <c r="L218" i="5" s="1"/>
  <c r="N219" i="5" a="1"/>
  <c r="N219" i="5" s="1"/>
  <c r="D221" i="5" a="1"/>
  <c r="D221" i="5" s="1"/>
  <c r="E222" i="5" a="1"/>
  <c r="E222" i="5" s="1"/>
  <c r="F223" i="5" a="1"/>
  <c r="F223" i="5" s="1"/>
  <c r="E224" i="5" a="1"/>
  <c r="E224" i="5" s="1"/>
  <c r="G226" i="5" a="1"/>
  <c r="G226" i="5" s="1"/>
  <c r="H227" i="5" a="1"/>
  <c r="H227" i="5" s="1"/>
  <c r="J228" i="5" a="1"/>
  <c r="J228" i="5" s="1"/>
  <c r="L230" i="5" a="1"/>
  <c r="L230" i="5" s="1"/>
  <c r="K231" i="5" a="1"/>
  <c r="K231" i="5" s="1"/>
  <c r="K232" i="5" a="1"/>
  <c r="K232" i="5" s="1"/>
  <c r="M233" i="5" a="1"/>
  <c r="M233" i="5" s="1"/>
  <c r="P236" i="5" a="1"/>
  <c r="P236" i="5" s="1"/>
  <c r="P237" i="5" a="1"/>
  <c r="P237" i="5" s="1"/>
  <c r="E239" i="5" a="1"/>
  <c r="E239" i="5" s="1"/>
  <c r="H241" i="5" a="1"/>
  <c r="H241" i="5" s="1"/>
  <c r="I242" i="5" a="1"/>
  <c r="I242" i="5" s="1"/>
  <c r="J243" i="5" a="1"/>
  <c r="J243" i="5" s="1"/>
  <c r="L245" i="5" a="1"/>
  <c r="L245" i="5" s="1"/>
  <c r="N246" i="5" a="1"/>
  <c r="N246" i="5" s="1"/>
  <c r="P247" i="5" a="1"/>
  <c r="P247" i="5" s="1"/>
  <c r="E249" i="5" a="1"/>
  <c r="E249" i="5" s="1"/>
  <c r="E250" i="5" a="1"/>
  <c r="E250" i="5" s="1"/>
  <c r="I252" i="5" a="1"/>
  <c r="I252" i="5" s="1"/>
  <c r="J254" i="5" a="1"/>
  <c r="J254" i="5" s="1"/>
  <c r="K255" i="5" a="1"/>
  <c r="K255" i="5" s="1"/>
  <c r="M257" i="5" a="1"/>
  <c r="M257" i="5" s="1"/>
  <c r="M258" i="5" a="1"/>
  <c r="M258" i="5" s="1"/>
  <c r="L259" i="5" a="1"/>
  <c r="L259" i="5" s="1"/>
  <c r="M260" i="5" a="1"/>
  <c r="M260" i="5" s="1"/>
  <c r="L261" i="5" a="1"/>
  <c r="L261" i="5" s="1"/>
  <c r="M262" i="5" a="1"/>
  <c r="M262" i="5" s="1"/>
  <c r="H264" i="5" a="1"/>
  <c r="H264" i="5" s="1"/>
  <c r="F265" i="5" a="1"/>
  <c r="F265" i="5" s="1"/>
  <c r="M267" i="5" a="1"/>
  <c r="M267" i="5" s="1"/>
  <c r="H269" i="5" a="1"/>
  <c r="H269" i="5" s="1"/>
  <c r="G270" i="5" a="1"/>
  <c r="G270" i="5" s="1"/>
  <c r="D271" i="5" a="1"/>
  <c r="D271" i="5" s="1"/>
  <c r="K272" i="5" a="1"/>
  <c r="K272" i="5" s="1"/>
  <c r="H273" i="5" a="1"/>
  <c r="H273" i="5" s="1"/>
  <c r="E274" i="5" a="1"/>
  <c r="E274" i="5" s="1"/>
  <c r="O274" i="5" a="1"/>
  <c r="O274" i="5" s="1"/>
  <c r="L275" i="5" a="1"/>
  <c r="L275" i="5" s="1"/>
  <c r="K276" i="5" a="1"/>
  <c r="K276" i="5" s="1"/>
  <c r="H277" i="5" a="1"/>
  <c r="H277" i="5" s="1"/>
  <c r="E278" i="5" a="1"/>
  <c r="E278" i="5" s="1"/>
  <c r="P278" i="5" a="1"/>
  <c r="P278" i="5" s="1"/>
  <c r="K280" i="5" a="1"/>
  <c r="K280" i="5" s="1"/>
  <c r="I281" i="5" a="1"/>
  <c r="I281" i="5" s="1"/>
  <c r="F282" i="5" a="1"/>
  <c r="F282" i="5" s="1"/>
  <c r="K284" i="5" a="1"/>
  <c r="K284" i="5" s="1"/>
  <c r="H285" i="5" a="1"/>
  <c r="H285" i="5" s="1"/>
  <c r="F286" i="5" a="1"/>
  <c r="F286" i="5" s="1"/>
  <c r="D287" i="5" a="1"/>
  <c r="D287" i="5" s="1"/>
  <c r="N287" i="5" a="1"/>
  <c r="N287" i="5" s="1"/>
  <c r="J289" i="5" a="1"/>
  <c r="J289" i="5" s="1"/>
  <c r="H290" i="5" a="1"/>
  <c r="H290" i="5" s="1"/>
  <c r="E291" i="5" a="1"/>
  <c r="E291" i="5" s="1"/>
  <c r="I293" i="5" a="1"/>
  <c r="I293" i="5" s="1"/>
  <c r="D295" i="5" a="1"/>
  <c r="D295" i="5" s="1"/>
  <c r="O296" i="5" a="1"/>
  <c r="O296" i="5" s="1"/>
  <c r="N297" i="5" a="1"/>
  <c r="N297" i="5" s="1"/>
  <c r="M298" i="5" a="1"/>
  <c r="M298" i="5" s="1"/>
  <c r="L299" i="5" a="1"/>
  <c r="L299" i="5" s="1"/>
  <c r="E11" i="5" a="1"/>
  <c r="E11" i="5" s="1"/>
  <c r="P15" i="5" a="1"/>
  <c r="P15" i="5" s="1"/>
  <c r="F21" i="5" a="1"/>
  <c r="F21" i="5" s="1"/>
  <c r="J26" i="5" a="1"/>
  <c r="J26" i="5" s="1"/>
  <c r="J36" i="5" a="1"/>
  <c r="J36" i="5" s="1"/>
  <c r="H41" i="5" a="1"/>
  <c r="H41" i="5" s="1"/>
  <c r="M56" i="5" a="1"/>
  <c r="M56" i="5" s="1"/>
  <c r="L62" i="5" a="1"/>
  <c r="L62" i="5" s="1"/>
  <c r="N66" i="5" a="1"/>
  <c r="N66" i="5" s="1"/>
  <c r="G71" i="5" a="1"/>
  <c r="G71" i="5" s="1"/>
  <c r="E76" i="5" a="1"/>
  <c r="E76" i="5" s="1"/>
  <c r="N79" i="5" a="1"/>
  <c r="N79" i="5" s="1"/>
  <c r="N83" i="5" a="1"/>
  <c r="N83" i="5" s="1"/>
  <c r="D91" i="5" a="1"/>
  <c r="D91" i="5" s="1"/>
  <c r="J97" i="5" a="1"/>
  <c r="J97" i="5" s="1"/>
  <c r="O102" i="5" a="1"/>
  <c r="O102" i="5" s="1"/>
  <c r="M110" i="5" a="1"/>
  <c r="M110" i="5" s="1"/>
  <c r="L113" i="5" a="1"/>
  <c r="L113" i="5" s="1"/>
  <c r="I115" i="5" a="1"/>
  <c r="I115" i="5" s="1"/>
  <c r="I120" i="5" a="1"/>
  <c r="I120" i="5" s="1"/>
  <c r="L122" i="5" a="1"/>
  <c r="L122" i="5" s="1"/>
  <c r="D125" i="5" a="1"/>
  <c r="D125" i="5" s="1"/>
  <c r="K127" i="5" a="1"/>
  <c r="K127" i="5" s="1"/>
  <c r="M129" i="5" a="1"/>
  <c r="M129" i="5" s="1"/>
  <c r="I132" i="5" a="1"/>
  <c r="I132" i="5" s="1"/>
  <c r="O136" i="5" a="1"/>
  <c r="O136" i="5" s="1"/>
  <c r="L139" i="5" a="1"/>
  <c r="L139" i="5" s="1"/>
  <c r="E142" i="5" a="1"/>
  <c r="E142" i="5" s="1"/>
  <c r="F144" i="5" a="1"/>
  <c r="F144" i="5" s="1"/>
  <c r="P148" i="5" a="1"/>
  <c r="P148" i="5" s="1"/>
  <c r="D151" i="5" a="1"/>
  <c r="D151" i="5" s="1"/>
  <c r="K155" i="5" a="1"/>
  <c r="K155" i="5" s="1"/>
  <c r="N159" i="5" a="1"/>
  <c r="N159" i="5" s="1"/>
  <c r="D162" i="5" a="1"/>
  <c r="D162" i="5" s="1"/>
  <c r="F164" i="5" a="1"/>
  <c r="F164" i="5" s="1"/>
  <c r="K168" i="5" a="1"/>
  <c r="K168" i="5" s="1"/>
  <c r="M170" i="5" a="1"/>
  <c r="M170" i="5" s="1"/>
  <c r="P172" i="5" a="1"/>
  <c r="P172" i="5" s="1"/>
  <c r="P174" i="5" a="1"/>
  <c r="P174" i="5" s="1"/>
  <c r="M178" i="5" a="1"/>
  <c r="M178" i="5" s="1"/>
  <c r="L182" i="5" a="1"/>
  <c r="L182" i="5" s="1"/>
  <c r="F188" i="5" a="1"/>
  <c r="F188" i="5" s="1"/>
  <c r="P189" i="5" a="1"/>
  <c r="P189" i="5" s="1"/>
  <c r="F193" i="5" a="1"/>
  <c r="F193" i="5" s="1"/>
  <c r="O194" i="5" a="1"/>
  <c r="O194" i="5" s="1"/>
  <c r="H196" i="5" a="1"/>
  <c r="H196" i="5" s="1"/>
  <c r="D199" i="5" a="1"/>
  <c r="D199" i="5" s="1"/>
  <c r="L200" i="5" a="1"/>
  <c r="L200" i="5" s="1"/>
  <c r="P201" i="5" a="1"/>
  <c r="P201" i="5" s="1"/>
  <c r="F210" i="5" a="1"/>
  <c r="F210" i="5" s="1"/>
  <c r="G211" i="5" a="1"/>
  <c r="G211" i="5" s="1"/>
  <c r="G213" i="5" a="1"/>
  <c r="G213" i="5" s="1"/>
  <c r="G214" i="5" a="1"/>
  <c r="G214" i="5" s="1"/>
  <c r="F222" i="5" a="1"/>
  <c r="F222" i="5" s="1"/>
  <c r="G223" i="5" a="1"/>
  <c r="G223" i="5" s="1"/>
  <c r="F225" i="5" a="1"/>
  <c r="F225" i="5" s="1"/>
  <c r="H226" i="5" a="1"/>
  <c r="H226" i="5" s="1"/>
  <c r="K228" i="5" a="1"/>
  <c r="K228" i="5" s="1"/>
  <c r="L229" i="5" a="1"/>
  <c r="L229" i="5" s="1"/>
  <c r="M230" i="5" a="1"/>
  <c r="M230" i="5" s="1"/>
  <c r="L232" i="5" a="1"/>
  <c r="L232" i="5" s="1"/>
  <c r="M234" i="5" a="1"/>
  <c r="M234" i="5" s="1"/>
  <c r="D238" i="5" a="1"/>
  <c r="D238" i="5" s="1"/>
  <c r="F239" i="5" a="1"/>
  <c r="F239" i="5" s="1"/>
  <c r="E240" i="5" a="1"/>
  <c r="E240" i="5" s="1"/>
  <c r="J242" i="5" a="1"/>
  <c r="J242" i="5" s="1"/>
  <c r="K244" i="5" a="1"/>
  <c r="K244" i="5" s="1"/>
  <c r="O246" i="5" a="1"/>
  <c r="O246" i="5" s="1"/>
  <c r="D248" i="5" a="1"/>
  <c r="D248" i="5" s="1"/>
  <c r="F250" i="5" a="1"/>
  <c r="F250" i="5" s="1"/>
  <c r="H251" i="5" a="1"/>
  <c r="H251" i="5" s="1"/>
  <c r="J252" i="5" a="1"/>
  <c r="J252" i="5" s="1"/>
  <c r="J253" i="5" a="1"/>
  <c r="J253" i="5" s="1"/>
  <c r="K254" i="5" a="1"/>
  <c r="K254" i="5" s="1"/>
  <c r="L255" i="5" a="1"/>
  <c r="L255" i="5" s="1"/>
  <c r="N256" i="5" a="1"/>
  <c r="N256" i="5" s="1"/>
  <c r="N257" i="5" a="1"/>
  <c r="N257" i="5" s="1"/>
  <c r="M259" i="5" a="1"/>
  <c r="M259" i="5" s="1"/>
  <c r="N260" i="5" a="1"/>
  <c r="N260" i="5" s="1"/>
  <c r="M261" i="5" a="1"/>
  <c r="M261" i="5" s="1"/>
  <c r="N262" i="5" a="1"/>
  <c r="N262" i="5" s="1"/>
  <c r="K263" i="5" a="1"/>
  <c r="K263" i="5" s="1"/>
  <c r="I264" i="5" a="1"/>
  <c r="I264" i="5" s="1"/>
  <c r="G265" i="5" a="1"/>
  <c r="G265" i="5" s="1"/>
  <c r="E266" i="5" a="1"/>
  <c r="E266" i="5" s="1"/>
  <c r="P266" i="5" a="1"/>
  <c r="P266" i="5" s="1"/>
  <c r="K268" i="5" a="1"/>
  <c r="K268" i="5" s="1"/>
  <c r="I269" i="5" a="1"/>
  <c r="I269" i="5" s="1"/>
  <c r="H270" i="5" a="1"/>
  <c r="H270" i="5" s="1"/>
  <c r="E271" i="5" a="1"/>
  <c r="E271" i="5" s="1"/>
  <c r="O271" i="5" a="1"/>
  <c r="O271" i="5" s="1"/>
  <c r="L272" i="5" a="1"/>
  <c r="L272" i="5" s="1"/>
  <c r="I273" i="5" a="1"/>
  <c r="I273" i="5" s="1"/>
  <c r="F274" i="5" a="1"/>
  <c r="F274" i="5" s="1"/>
  <c r="M275" i="5" a="1"/>
  <c r="M275" i="5" s="1"/>
  <c r="L276" i="5" a="1"/>
  <c r="L276" i="5" s="1"/>
  <c r="N279" i="5" a="1"/>
  <c r="N279" i="5" s="1"/>
  <c r="L280" i="5" a="1"/>
  <c r="L280" i="5" s="1"/>
  <c r="D283" i="5" a="1"/>
  <c r="D283" i="5" s="1"/>
  <c r="N283" i="5" a="1"/>
  <c r="N283" i="5" s="1"/>
  <c r="L284" i="5" a="1"/>
  <c r="L284" i="5" s="1"/>
  <c r="G286" i="5" a="1"/>
  <c r="G286" i="5" s="1"/>
  <c r="E287" i="5" a="1"/>
  <c r="E287" i="5" s="1"/>
  <c r="I12" i="5" a="1"/>
  <c r="I12" i="5" s="1"/>
  <c r="P27" i="5" a="1"/>
  <c r="P27" i="5" s="1"/>
  <c r="K32" i="5" a="1"/>
  <c r="K32" i="5" s="1"/>
  <c r="M37" i="5" a="1"/>
  <c r="M37" i="5" s="1"/>
  <c r="P47" i="5" a="1"/>
  <c r="P47" i="5" s="1"/>
  <c r="L58" i="5" a="1"/>
  <c r="L58" i="5" s="1"/>
  <c r="G63" i="5" a="1"/>
  <c r="G63" i="5" s="1"/>
  <c r="G68" i="5" a="1"/>
  <c r="G68" i="5" s="1"/>
  <c r="K72" i="5" a="1"/>
  <c r="K72" i="5" s="1"/>
  <c r="N76" i="5" a="1"/>
  <c r="N76" i="5" s="1"/>
  <c r="G81" i="5" a="1"/>
  <c r="G81" i="5" s="1"/>
  <c r="I85" i="5" a="1"/>
  <c r="I85" i="5" s="1"/>
  <c r="I88" i="5" a="1"/>
  <c r="I88" i="5" s="1"/>
  <c r="L91" i="5" a="1"/>
  <c r="L91" i="5" s="1"/>
  <c r="F95" i="5" a="1"/>
  <c r="F95" i="5" s="1"/>
  <c r="D98" i="5" a="1"/>
  <c r="D98" i="5" s="1"/>
  <c r="K111" i="5" a="1"/>
  <c r="K111" i="5" s="1"/>
  <c r="F116" i="5" a="1"/>
  <c r="F116" i="5" s="1"/>
  <c r="J118" i="5" a="1"/>
  <c r="J118" i="5" s="1"/>
  <c r="H123" i="5" a="1"/>
  <c r="H123" i="5" s="1"/>
  <c r="N125" i="5" a="1"/>
  <c r="N125" i="5" s="1"/>
  <c r="P127" i="5" a="1"/>
  <c r="P127" i="5" s="1"/>
  <c r="H130" i="5" a="1"/>
  <c r="H130" i="5" s="1"/>
  <c r="O132" i="5" a="1"/>
  <c r="O132" i="5" s="1"/>
  <c r="L137" i="5" a="1"/>
  <c r="L137" i="5" s="1"/>
  <c r="G140" i="5" a="1"/>
  <c r="G140" i="5" s="1"/>
  <c r="M142" i="5" a="1"/>
  <c r="M142" i="5" s="1"/>
  <c r="O144" i="5" a="1"/>
  <c r="O144" i="5" s="1"/>
  <c r="G147" i="5" a="1"/>
  <c r="G147" i="5" s="1"/>
  <c r="E149" i="5" a="1"/>
  <c r="E149" i="5" s="1"/>
  <c r="M151" i="5" a="1"/>
  <c r="M151" i="5" s="1"/>
  <c r="P153" i="5" a="1"/>
  <c r="P153" i="5" s="1"/>
  <c r="E158" i="5" a="1"/>
  <c r="E158" i="5" s="1"/>
  <c r="L164" i="5" a="1"/>
  <c r="L164" i="5" s="1"/>
  <c r="P166" i="5" a="1"/>
  <c r="P166" i="5" s="1"/>
  <c r="O168" i="5" a="1"/>
  <c r="O168" i="5" s="1"/>
  <c r="I171" i="5" a="1"/>
  <c r="I171" i="5" s="1"/>
  <c r="K173" i="5" a="1"/>
  <c r="K173" i="5" s="1"/>
  <c r="I175" i="5" a="1"/>
  <c r="I175" i="5" s="1"/>
  <c r="H179" i="5" a="1"/>
  <c r="H179" i="5" s="1"/>
  <c r="D181" i="5" a="1"/>
  <c r="D181" i="5" s="1"/>
  <c r="D185" i="5" a="1"/>
  <c r="D185" i="5" s="1"/>
  <c r="M186" i="5" a="1"/>
  <c r="M186" i="5" s="1"/>
  <c r="K188" i="5" a="1"/>
  <c r="K188" i="5" s="1"/>
  <c r="K190" i="5" a="1"/>
  <c r="K190" i="5" s="1"/>
  <c r="F192" i="5" a="1"/>
  <c r="F192" i="5" s="1"/>
  <c r="K196" i="5" a="1"/>
  <c r="K196" i="5" s="1"/>
  <c r="O197" i="5" a="1"/>
  <c r="O197" i="5" s="1"/>
  <c r="K199" i="5" a="1"/>
  <c r="K199" i="5" s="1"/>
  <c r="P200" i="5" a="1"/>
  <c r="P200" i="5" s="1"/>
  <c r="D205" i="5" a="1"/>
  <c r="D205" i="5" s="1"/>
  <c r="G206" i="5" a="1"/>
  <c r="G206" i="5" s="1"/>
  <c r="G208" i="5" a="1"/>
  <c r="G208" i="5" s="1"/>
  <c r="J210" i="5" a="1"/>
  <c r="J210" i="5" s="1"/>
  <c r="K211" i="5" a="1"/>
  <c r="K211" i="5" s="1"/>
  <c r="J213" i="5" a="1"/>
  <c r="J213" i="5" s="1"/>
  <c r="L214" i="5" a="1"/>
  <c r="L214" i="5" s="1"/>
  <c r="M216" i="5" a="1"/>
  <c r="M216" i="5" s="1"/>
  <c r="N217" i="5" a="1"/>
  <c r="N217" i="5" s="1"/>
  <c r="D219" i="5" a="1"/>
  <c r="D219" i="5" s="1"/>
  <c r="H221" i="5" a="1"/>
  <c r="H221" i="5" s="1"/>
  <c r="J224" i="5" a="1"/>
  <c r="J224" i="5" s="1"/>
  <c r="J225" i="5" a="1"/>
  <c r="J225" i="5" s="1"/>
  <c r="M226" i="5" a="1"/>
  <c r="M226" i="5" s="1"/>
  <c r="M227" i="5" a="1"/>
  <c r="M227" i="5" s="1"/>
  <c r="O228" i="5" a="1"/>
  <c r="O228" i="5" s="1"/>
  <c r="N229" i="5" a="1"/>
  <c r="N229" i="5" s="1"/>
  <c r="O231" i="5" a="1"/>
  <c r="O231" i="5" s="1"/>
  <c r="P232" i="5" a="1"/>
  <c r="P232" i="5" s="1"/>
  <c r="D234" i="5" a="1"/>
  <c r="D234" i="5" s="1"/>
  <c r="D235" i="5" a="1"/>
  <c r="D235" i="5" s="1"/>
  <c r="D236" i="5" a="1"/>
  <c r="D236" i="5" s="1"/>
  <c r="F237" i="5" a="1"/>
  <c r="F237" i="5" s="1"/>
  <c r="J240" i="5" a="1"/>
  <c r="J240" i="5" s="1"/>
  <c r="J12" i="5" a="1"/>
  <c r="J12" i="5" s="1"/>
  <c r="M17" i="5" a="1"/>
  <c r="M17" i="5" s="1"/>
  <c r="G23" i="5" a="1"/>
  <c r="G23" i="5" s="1"/>
  <c r="H28" i="5" a="1"/>
  <c r="H28" i="5" s="1"/>
  <c r="L32" i="5" a="1"/>
  <c r="L32" i="5" s="1"/>
  <c r="E38" i="5" a="1"/>
  <c r="E38" i="5" s="1"/>
  <c r="G43" i="5" a="1"/>
  <c r="G43" i="5" s="1"/>
  <c r="D48" i="5" a="1"/>
  <c r="D48" i="5" s="1"/>
  <c r="K53" i="5" a="1"/>
  <c r="K53" i="5" s="1"/>
  <c r="H63" i="5" a="1"/>
  <c r="H63" i="5" s="1"/>
  <c r="J68" i="5" a="1"/>
  <c r="J68" i="5" s="1"/>
  <c r="L72" i="5" a="1"/>
  <c r="L72" i="5" s="1"/>
  <c r="O76" i="5" a="1"/>
  <c r="O76" i="5" s="1"/>
  <c r="J85" i="5" a="1"/>
  <c r="J85" i="5" s="1"/>
  <c r="L88" i="5" a="1"/>
  <c r="L88" i="5" s="1"/>
  <c r="E98" i="5" a="1"/>
  <c r="E98" i="5" s="1"/>
  <c r="N100" i="5" a="1"/>
  <c r="N100" i="5" s="1"/>
  <c r="K103" i="5" a="1"/>
  <c r="K103" i="5" s="1"/>
  <c r="D106" i="5" a="1"/>
  <c r="D106" i="5" s="1"/>
  <c r="E109" i="5" a="1"/>
  <c r="E109" i="5" s="1"/>
  <c r="M111" i="5" a="1"/>
  <c r="M111" i="5" s="1"/>
  <c r="O113" i="5" a="1"/>
  <c r="O113" i="5" s="1"/>
  <c r="K118" i="5" a="1"/>
  <c r="K118" i="5" s="1"/>
  <c r="E121" i="5" a="1"/>
  <c r="E121" i="5" s="1"/>
  <c r="K123" i="5" a="1"/>
  <c r="K123" i="5" s="1"/>
  <c r="O125" i="5" a="1"/>
  <c r="O125" i="5" s="1"/>
  <c r="E128" i="5" a="1"/>
  <c r="E128" i="5" s="1"/>
  <c r="E133" i="5" a="1"/>
  <c r="E133" i="5" s="1"/>
  <c r="I135" i="5" a="1"/>
  <c r="I135" i="5" s="1"/>
  <c r="H140" i="5" a="1"/>
  <c r="H140" i="5" s="1"/>
  <c r="P144" i="5" a="1"/>
  <c r="P144" i="5" s="1"/>
  <c r="H147" i="5" a="1"/>
  <c r="H147" i="5" s="1"/>
  <c r="J149" i="5" a="1"/>
  <c r="J149" i="5" s="1"/>
  <c r="D154" i="5" a="1"/>
  <c r="D154" i="5" s="1"/>
  <c r="E156" i="5" a="1"/>
  <c r="E156" i="5" s="1"/>
  <c r="J160" i="5" a="1"/>
  <c r="J160" i="5" s="1"/>
  <c r="J162" i="5" a="1"/>
  <c r="J162" i="5" s="1"/>
  <c r="D167" i="5" a="1"/>
  <c r="D167" i="5" s="1"/>
  <c r="P168" i="5" a="1"/>
  <c r="P168" i="5" s="1"/>
  <c r="J171" i="5" a="1"/>
  <c r="J171" i="5" s="1"/>
  <c r="M173" i="5" a="1"/>
  <c r="M173" i="5" s="1"/>
  <c r="H177" i="5" a="1"/>
  <c r="H177" i="5" s="1"/>
  <c r="I179" i="5" a="1"/>
  <c r="I179" i="5" s="1"/>
  <c r="G181" i="5" a="1"/>
  <c r="G181" i="5" s="1"/>
  <c r="G183" i="5" a="1"/>
  <c r="G183" i="5" s="1"/>
  <c r="E185" i="5" a="1"/>
  <c r="E185" i="5" s="1"/>
  <c r="O186" i="5" a="1"/>
  <c r="O186" i="5" s="1"/>
  <c r="G192" i="5" a="1"/>
  <c r="G192" i="5" s="1"/>
  <c r="N193" i="5" a="1"/>
  <c r="N193" i="5" s="1"/>
  <c r="I195" i="5" a="1"/>
  <c r="I195" i="5" s="1"/>
  <c r="E198" i="5" a="1"/>
  <c r="E198" i="5" s="1"/>
  <c r="L199" i="5" a="1"/>
  <c r="L199" i="5" s="1"/>
  <c r="G202" i="5" a="1"/>
  <c r="G202" i="5" s="1"/>
  <c r="L203" i="5" a="1"/>
  <c r="L203" i="5" s="1"/>
  <c r="E205" i="5" a="1"/>
  <c r="E205" i="5" s="1"/>
  <c r="H207" i="5" a="1"/>
  <c r="H207" i="5" s="1"/>
  <c r="H208" i="5" a="1"/>
  <c r="H208" i="5" s="1"/>
  <c r="I209" i="5" a="1"/>
  <c r="I209" i="5" s="1"/>
  <c r="K210" i="5" a="1"/>
  <c r="K210" i="5" s="1"/>
  <c r="L211" i="5" a="1"/>
  <c r="L211" i="5" s="1"/>
  <c r="J212" i="5" a="1"/>
  <c r="J212" i="5" s="1"/>
  <c r="L213" i="5" a="1"/>
  <c r="L213" i="5" s="1"/>
  <c r="M214" i="5" a="1"/>
  <c r="M214" i="5" s="1"/>
  <c r="M215" i="5" a="1"/>
  <c r="M215" i="5" s="1"/>
  <c r="N216" i="5" a="1"/>
  <c r="N216" i="5" s="1"/>
  <c r="O217" i="5" a="1"/>
  <c r="O217" i="5" s="1"/>
  <c r="E219" i="5" a="1"/>
  <c r="E219" i="5" s="1"/>
  <c r="G220" i="5" a="1"/>
  <c r="G220" i="5" s="1"/>
  <c r="I221" i="5" a="1"/>
  <c r="I221" i="5" s="1"/>
  <c r="I222" i="5" a="1"/>
  <c r="I222" i="5" s="1"/>
  <c r="K223" i="5" a="1"/>
  <c r="K223" i="5" s="1"/>
  <c r="K224" i="5" a="1"/>
  <c r="K224" i="5" s="1"/>
  <c r="K225" i="5" a="1"/>
  <c r="K225" i="5" s="1"/>
  <c r="P228" i="5" a="1"/>
  <c r="P228" i="5" s="1"/>
  <c r="O229" i="5" a="1"/>
  <c r="O229" i="5" s="1"/>
  <c r="P231" i="5" a="1"/>
  <c r="P231" i="5" s="1"/>
  <c r="D233" i="5" a="1"/>
  <c r="D233" i="5" s="1"/>
  <c r="E235" i="5" a="1"/>
  <c r="E235" i="5" s="1"/>
  <c r="E236" i="5" a="1"/>
  <c r="E236" i="5" s="1"/>
  <c r="I238" i="5" a="1"/>
  <c r="I238" i="5" s="1"/>
  <c r="J239" i="5" a="1"/>
  <c r="J239" i="5" s="1"/>
  <c r="K240" i="5" a="1"/>
  <c r="K240" i="5" s="1"/>
  <c r="M241" i="5" a="1"/>
  <c r="M241" i="5" s="1"/>
  <c r="P242" i="5" a="1"/>
  <c r="P242" i="5" s="1"/>
  <c r="O243" i="5" a="1"/>
  <c r="O243" i="5" s="1"/>
  <c r="O244" i="5" a="1"/>
  <c r="O244" i="5" s="1"/>
  <c r="D246" i="5" a="1"/>
  <c r="D246" i="5" s="1"/>
  <c r="F247" i="5" a="1"/>
  <c r="F247" i="5" s="1"/>
  <c r="H248" i="5" a="1"/>
  <c r="H248" i="5" s="1"/>
  <c r="L251" i="5" a="1"/>
  <c r="L251" i="5" s="1"/>
  <c r="N253" i="5" a="1"/>
  <c r="N253" i="5" s="1"/>
  <c r="P254" i="5" a="1"/>
  <c r="P254" i="5" s="1"/>
  <c r="D256" i="5" a="1"/>
  <c r="D256" i="5" s="1"/>
  <c r="E257" i="5" a="1"/>
  <c r="E257" i="5" s="1"/>
  <c r="D259" i="5" a="1"/>
  <c r="D259" i="5" s="1"/>
  <c r="D260" i="5" a="1"/>
  <c r="D260" i="5" s="1"/>
  <c r="D262" i="5" a="1"/>
  <c r="D262" i="5" s="1"/>
  <c r="O263" i="5" a="1"/>
  <c r="O263" i="5" s="1"/>
  <c r="J265" i="5" a="1"/>
  <c r="J265" i="5" s="1"/>
  <c r="G267" i="5" a="1"/>
  <c r="G267" i="5" s="1"/>
  <c r="D268" i="5" a="1"/>
  <c r="D268" i="5" s="1"/>
  <c r="L269" i="5" a="1"/>
  <c r="L269" i="5" s="1"/>
  <c r="K270" i="5" a="1"/>
  <c r="K270" i="5" s="1"/>
  <c r="H271" i="5" a="1"/>
  <c r="H271" i="5" s="1"/>
  <c r="E272" i="5" a="1"/>
  <c r="E272" i="5" s="1"/>
  <c r="O272" i="5" a="1"/>
  <c r="O272" i="5" s="1"/>
  <c r="L273" i="5" a="1"/>
  <c r="L273" i="5" s="1"/>
  <c r="I274" i="5" a="1"/>
  <c r="I274" i="5" s="1"/>
  <c r="D276" i="5" a="1"/>
  <c r="D276" i="5" s="1"/>
  <c r="O276" i="5" a="1"/>
  <c r="O276" i="5" s="1"/>
  <c r="I278" i="5" a="1"/>
  <c r="I278" i="5" s="1"/>
  <c r="G279" i="5" a="1"/>
  <c r="G279" i="5" s="1"/>
  <c r="D280" i="5" a="1"/>
  <c r="D280" i="5" s="1"/>
  <c r="O280" i="5" a="1"/>
  <c r="O280" i="5" s="1"/>
  <c r="J282" i="5" a="1"/>
  <c r="J282" i="5" s="1"/>
  <c r="O284" i="5" a="1"/>
  <c r="O284" i="5" s="1"/>
  <c r="L285" i="5" a="1"/>
  <c r="L285" i="5" s="1"/>
  <c r="F288" i="5" a="1"/>
  <c r="F288" i="5" s="1"/>
  <c r="N289" i="5" a="1"/>
  <c r="N289" i="5" s="1"/>
  <c r="L290" i="5" a="1"/>
  <c r="L290" i="5" s="1"/>
  <c r="F292" i="5" a="1"/>
  <c r="F292" i="5" s="1"/>
  <c r="M293" i="5" a="1"/>
  <c r="M293" i="5" s="1"/>
  <c r="H295" i="5" a="1"/>
  <c r="H295" i="5" s="1"/>
  <c r="G296" i="5" a="1"/>
  <c r="G296" i="5" s="1"/>
  <c r="G297" i="5" a="1"/>
  <c r="G297" i="5" s="1"/>
  <c r="E298" i="5" a="1"/>
  <c r="E298" i="5" s="1"/>
  <c r="E299" i="5" a="1"/>
  <c r="E299" i="5" s="1"/>
  <c r="I18" i="5" a="1"/>
  <c r="I18" i="5" s="1"/>
  <c r="M24" i="5" a="1"/>
  <c r="M24" i="5" s="1"/>
  <c r="E32" i="5" a="1"/>
  <c r="E32" i="5" s="1"/>
  <c r="D39" i="5" a="1"/>
  <c r="D39" i="5" s="1"/>
  <c r="H45" i="5" a="1"/>
  <c r="H45" i="5" s="1"/>
  <c r="H59" i="5" a="1"/>
  <c r="H59" i="5" s="1"/>
  <c r="P65" i="5" a="1"/>
  <c r="P65" i="5" s="1"/>
  <c r="K71" i="5" a="1"/>
  <c r="K71" i="5" s="1"/>
  <c r="P77" i="5" a="1"/>
  <c r="P77" i="5" s="1"/>
  <c r="E88" i="5" a="1"/>
  <c r="E88" i="5" s="1"/>
  <c r="K92" i="5" a="1"/>
  <c r="K92" i="5" s="1"/>
  <c r="K96" i="5" a="1"/>
  <c r="K96" i="5" s="1"/>
  <c r="I107" i="5" a="1"/>
  <c r="I107" i="5" s="1"/>
  <c r="N110" i="5" a="1"/>
  <c r="N110" i="5" s="1"/>
  <c r="F117" i="5" a="1"/>
  <c r="F117" i="5" s="1"/>
  <c r="K120" i="5" a="1"/>
  <c r="K120" i="5" s="1"/>
  <c r="N123" i="5" a="1"/>
  <c r="N123" i="5" s="1"/>
  <c r="H133" i="5" a="1"/>
  <c r="H133" i="5" s="1"/>
  <c r="N139" i="5" a="1"/>
  <c r="N139" i="5" s="1"/>
  <c r="E143" i="5" a="1"/>
  <c r="E143" i="5" s="1"/>
  <c r="O145" i="5" a="1"/>
  <c r="O145" i="5" s="1"/>
  <c r="H152" i="5" a="1"/>
  <c r="H152" i="5" s="1"/>
  <c r="P154" i="5" a="1"/>
  <c r="P154" i="5" s="1"/>
  <c r="K157" i="5" a="1"/>
  <c r="K157" i="5" s="1"/>
  <c r="N160" i="5" a="1"/>
  <c r="N160" i="5" s="1"/>
  <c r="K163" i="5" a="1"/>
  <c r="K163" i="5" s="1"/>
  <c r="I166" i="5" a="1"/>
  <c r="I166" i="5" s="1"/>
  <c r="L169" i="5" a="1"/>
  <c r="L169" i="5" s="1"/>
  <c r="D175" i="5" a="1"/>
  <c r="D175" i="5" s="1"/>
  <c r="M177" i="5" a="1"/>
  <c r="M177" i="5" s="1"/>
  <c r="G180" i="5" a="1"/>
  <c r="G180" i="5" s="1"/>
  <c r="G185" i="5" a="1"/>
  <c r="G185" i="5" s="1"/>
  <c r="L187" i="5" a="1"/>
  <c r="L187" i="5" s="1"/>
  <c r="D190" i="5" a="1"/>
  <c r="D190" i="5" s="1"/>
  <c r="I194" i="5" a="1"/>
  <c r="I194" i="5" s="1"/>
  <c r="I196" i="5" a="1"/>
  <c r="I196" i="5" s="1"/>
  <c r="P203" i="5" a="1"/>
  <c r="P203" i="5" s="1"/>
  <c r="K205" i="5" a="1"/>
  <c r="K205" i="5" s="1"/>
  <c r="K208" i="5" a="1"/>
  <c r="K208" i="5" s="1"/>
  <c r="H211" i="5" a="1"/>
  <c r="H211" i="5" s="1"/>
  <c r="D214" i="5" a="1"/>
  <c r="D214" i="5" s="1"/>
  <c r="J215" i="5" a="1"/>
  <c r="J215" i="5" s="1"/>
  <c r="P216" i="5" a="1"/>
  <c r="P216" i="5" s="1"/>
  <c r="I218" i="5" a="1"/>
  <c r="I218" i="5" s="1"/>
  <c r="P219" i="5" a="1"/>
  <c r="P219" i="5" s="1"/>
  <c r="J221" i="5" a="1"/>
  <c r="J221" i="5" s="1"/>
  <c r="O222" i="5" a="1"/>
  <c r="O222" i="5" s="1"/>
  <c r="F224" i="5" a="1"/>
  <c r="F224" i="5" s="1"/>
  <c r="N225" i="5" a="1"/>
  <c r="N225" i="5" s="1"/>
  <c r="E227" i="5" a="1"/>
  <c r="E227" i="5" s="1"/>
  <c r="L228" i="5" a="1"/>
  <c r="L228" i="5" s="1"/>
  <c r="H231" i="5" a="1"/>
  <c r="H231" i="5" s="1"/>
  <c r="N232" i="5" a="1"/>
  <c r="N232" i="5" s="1"/>
  <c r="F234" i="5" a="1"/>
  <c r="F234" i="5" s="1"/>
  <c r="J235" i="5" a="1"/>
  <c r="J235" i="5" s="1"/>
  <c r="D237" i="5" a="1"/>
  <c r="D237" i="5" s="1"/>
  <c r="K238" i="5" a="1"/>
  <c r="K238" i="5" s="1"/>
  <c r="O239" i="5" a="1"/>
  <c r="O239" i="5" s="1"/>
  <c r="I241" i="5" a="1"/>
  <c r="I241" i="5" s="1"/>
  <c r="O242" i="5" a="1"/>
  <c r="O242" i="5" s="1"/>
  <c r="D244" i="5" a="1"/>
  <c r="D244" i="5" s="1"/>
  <c r="H245" i="5" a="1"/>
  <c r="H245" i="5" s="1"/>
  <c r="M246" i="5" a="1"/>
  <c r="M246" i="5" s="1"/>
  <c r="G248" i="5" a="1"/>
  <c r="G248" i="5" s="1"/>
  <c r="K249" i="5" a="1"/>
  <c r="K249" i="5" s="1"/>
  <c r="O250" i="5" a="1"/>
  <c r="O250" i="5" s="1"/>
  <c r="F252" i="5" a="1"/>
  <c r="F252" i="5" s="1"/>
  <c r="I256" i="5" a="1"/>
  <c r="I256" i="5" s="1"/>
  <c r="J257" i="5" a="1"/>
  <c r="J257" i="5" s="1"/>
  <c r="N258" i="5" a="1"/>
  <c r="N258" i="5" s="1"/>
  <c r="P259" i="5" a="1"/>
  <c r="P259" i="5" s="1"/>
  <c r="F261" i="5" a="1"/>
  <c r="F261" i="5" s="1"/>
  <c r="I262" i="5" a="1"/>
  <c r="I262" i="5" s="1"/>
  <c r="J263" i="5" a="1"/>
  <c r="J263" i="5" s="1"/>
  <c r="K264" i="5" a="1"/>
  <c r="K264" i="5" s="1"/>
  <c r="K265" i="5" a="1"/>
  <c r="K265" i="5" s="1"/>
  <c r="M269" i="5" a="1"/>
  <c r="M269" i="5" s="1"/>
  <c r="M270" i="5" a="1"/>
  <c r="M270" i="5" s="1"/>
  <c r="M271" i="5" a="1"/>
  <c r="M271" i="5" s="1"/>
  <c r="J277" i="5" a="1"/>
  <c r="J277" i="5" s="1"/>
  <c r="J279" i="5" a="1"/>
  <c r="J279" i="5" s="1"/>
  <c r="K281" i="5" a="1"/>
  <c r="K281" i="5" s="1"/>
  <c r="J283" i="5" a="1"/>
  <c r="J283" i="5" s="1"/>
  <c r="I284" i="5" a="1"/>
  <c r="I284" i="5" s="1"/>
  <c r="I285" i="5" a="1"/>
  <c r="I285" i="5" s="1"/>
  <c r="J286" i="5" a="1"/>
  <c r="J286" i="5" s="1"/>
  <c r="I288" i="5" a="1"/>
  <c r="I288" i="5" s="1"/>
  <c r="H289" i="5" a="1"/>
  <c r="H289" i="5" s="1"/>
  <c r="G291" i="5" a="1"/>
  <c r="G291" i="5" s="1"/>
  <c r="E292" i="5" a="1"/>
  <c r="E292" i="5" s="1"/>
  <c r="P292" i="5" a="1"/>
  <c r="P292" i="5" s="1"/>
  <c r="O293" i="5" a="1"/>
  <c r="O293" i="5" s="1"/>
  <c r="N294" i="5" a="1"/>
  <c r="N294" i="5" s="1"/>
  <c r="O297" i="5" a="1"/>
  <c r="O297" i="5" s="1"/>
  <c r="P299" i="5" a="1"/>
  <c r="P299" i="5" s="1"/>
  <c r="P300" i="5" a="1"/>
  <c r="P300" i="5" s="1"/>
  <c r="N301" i="5" a="1"/>
  <c r="N301" i="5" s="1"/>
  <c r="M302" i="5" a="1"/>
  <c r="M302" i="5" s="1"/>
  <c r="H305" i="5" a="1"/>
  <c r="H305" i="5" s="1"/>
  <c r="H306" i="5" a="1"/>
  <c r="H306" i="5" s="1"/>
  <c r="F307" i="5" a="1"/>
  <c r="F307" i="5" s="1"/>
  <c r="E308" i="5" a="1"/>
  <c r="E308" i="5" s="1"/>
  <c r="D309" i="5" a="1"/>
  <c r="D309" i="5" s="1"/>
  <c r="O309" i="5" a="1"/>
  <c r="O309" i="5" s="1"/>
  <c r="J312" i="5" a="1"/>
  <c r="J312" i="5" s="1"/>
  <c r="I313" i="5" a="1"/>
  <c r="I313" i="5" s="1"/>
  <c r="H314" i="5" a="1"/>
  <c r="H314" i="5" s="1"/>
  <c r="E317" i="5" a="1"/>
  <c r="E317" i="5" s="1"/>
  <c r="P317" i="5" a="1"/>
  <c r="P317" i="5" s="1"/>
  <c r="O318" i="5" a="1"/>
  <c r="O318" i="5" s="1"/>
  <c r="N319" i="5" a="1"/>
  <c r="N319" i="5" s="1"/>
  <c r="L320" i="5" a="1"/>
  <c r="L320" i="5" s="1"/>
  <c r="J321" i="5" a="1"/>
  <c r="J321" i="5" s="1"/>
  <c r="I322" i="5" a="1"/>
  <c r="I322" i="5" s="1"/>
  <c r="F323" i="5" a="1"/>
  <c r="F323" i="5" s="1"/>
  <c r="E324" i="5" a="1"/>
  <c r="E324" i="5" s="1"/>
  <c r="E325" i="5" a="1"/>
  <c r="E325" i="5" s="1"/>
  <c r="P325" i="5" a="1"/>
  <c r="P325" i="5" s="1"/>
  <c r="N326" i="5" a="1"/>
  <c r="N326" i="5" s="1"/>
  <c r="L327" i="5" a="1"/>
  <c r="L327" i="5" s="1"/>
  <c r="L328" i="5" a="1"/>
  <c r="L328" i="5" s="1"/>
  <c r="J329" i="5" a="1"/>
  <c r="J329" i="5" s="1"/>
  <c r="F332" i="5" a="1"/>
  <c r="F332" i="5" s="1"/>
  <c r="P333" i="5" a="1"/>
  <c r="P333" i="5" s="1"/>
  <c r="O24" i="5" a="1"/>
  <c r="O24" i="5" s="1"/>
  <c r="K45" i="5" a="1"/>
  <c r="K45" i="5" s="1"/>
  <c r="F52" i="5" a="1"/>
  <c r="F52" i="5" s="1"/>
  <c r="I59" i="5" a="1"/>
  <c r="I59" i="5" s="1"/>
  <c r="E66" i="5" a="1"/>
  <c r="E66" i="5" s="1"/>
  <c r="G72" i="5" a="1"/>
  <c r="G72" i="5" s="1"/>
  <c r="D78" i="5" a="1"/>
  <c r="D78" i="5" s="1"/>
  <c r="G83" i="5" a="1"/>
  <c r="G83" i="5" s="1"/>
  <c r="F88" i="5" a="1"/>
  <c r="F88" i="5" s="1"/>
  <c r="M92" i="5" a="1"/>
  <c r="M92" i="5" s="1"/>
  <c r="L96" i="5" a="1"/>
  <c r="L96" i="5" s="1"/>
  <c r="E104" i="5" a="1"/>
  <c r="E104" i="5" s="1"/>
  <c r="M107" i="5" a="1"/>
  <c r="M107" i="5" s="1"/>
  <c r="H111" i="5" a="1"/>
  <c r="H111" i="5" s="1"/>
  <c r="G117" i="5" a="1"/>
  <c r="G117" i="5" s="1"/>
  <c r="L120" i="5" a="1"/>
  <c r="L120" i="5" s="1"/>
  <c r="O123" i="5" a="1"/>
  <c r="O123" i="5" s="1"/>
  <c r="P126" i="5" a="1"/>
  <c r="P126" i="5" s="1"/>
  <c r="P129" i="5" a="1"/>
  <c r="P129" i="5" s="1"/>
  <c r="F143" i="5" a="1"/>
  <c r="F143" i="5" s="1"/>
  <c r="P145" i="5" a="1"/>
  <c r="P145" i="5" s="1"/>
  <c r="D149" i="5" a="1"/>
  <c r="D149" i="5" s="1"/>
  <c r="I152" i="5" a="1"/>
  <c r="I152" i="5" s="1"/>
  <c r="L157" i="5" a="1"/>
  <c r="L157" i="5" s="1"/>
  <c r="O160" i="5" a="1"/>
  <c r="O160" i="5" s="1"/>
  <c r="O166" i="5" a="1"/>
  <c r="O166" i="5" s="1"/>
  <c r="G175" i="5" a="1"/>
  <c r="G175" i="5" s="1"/>
  <c r="N177" i="5" a="1"/>
  <c r="N177" i="5" s="1"/>
  <c r="H180" i="5" a="1"/>
  <c r="H180" i="5" s="1"/>
  <c r="M182" i="5" a="1"/>
  <c r="M182" i="5" s="1"/>
  <c r="I190" i="5" a="1"/>
  <c r="I190" i="5" s="1"/>
  <c r="J192" i="5" a="1"/>
  <c r="J192" i="5" s="1"/>
  <c r="J194" i="5" a="1"/>
  <c r="J194" i="5" s="1"/>
  <c r="J196" i="5" a="1"/>
  <c r="J196" i="5" s="1"/>
  <c r="I198" i="5" a="1"/>
  <c r="I198" i="5" s="1"/>
  <c r="F200" i="5" a="1"/>
  <c r="F200" i="5" s="1"/>
  <c r="D202" i="5" a="1"/>
  <c r="D202" i="5" s="1"/>
  <c r="L205" i="5" a="1"/>
  <c r="L205" i="5" s="1"/>
  <c r="F207" i="5" a="1"/>
  <c r="F207" i="5" s="1"/>
  <c r="P209" i="5" a="1"/>
  <c r="P209" i="5" s="1"/>
  <c r="I211" i="5" a="1"/>
  <c r="I211" i="5" s="1"/>
  <c r="N212" i="5" a="1"/>
  <c r="N212" i="5" s="1"/>
  <c r="K215" i="5" a="1"/>
  <c r="K215" i="5" s="1"/>
  <c r="D217" i="5" a="1"/>
  <c r="D217" i="5" s="1"/>
  <c r="J218" i="5" a="1"/>
  <c r="J218" i="5" s="1"/>
  <c r="D220" i="5" a="1"/>
  <c r="D220" i="5" s="1"/>
  <c r="K221" i="5" a="1"/>
  <c r="K221" i="5" s="1"/>
  <c r="G224" i="5" a="1"/>
  <c r="G224" i="5" s="1"/>
  <c r="O225" i="5" a="1"/>
  <c r="O225" i="5" s="1"/>
  <c r="M228" i="5" a="1"/>
  <c r="M228" i="5" s="1"/>
  <c r="E230" i="5" a="1"/>
  <c r="E230" i="5" s="1"/>
  <c r="I231" i="5" a="1"/>
  <c r="I231" i="5" s="1"/>
  <c r="G234" i="5" a="1"/>
  <c r="G234" i="5" s="1"/>
  <c r="K235" i="5" a="1"/>
  <c r="K235" i="5" s="1"/>
  <c r="E237" i="5" a="1"/>
  <c r="E237" i="5" s="1"/>
  <c r="L238" i="5" a="1"/>
  <c r="L238" i="5" s="1"/>
  <c r="F244" i="5" a="1"/>
  <c r="F244" i="5" s="1"/>
  <c r="J245" i="5" a="1"/>
  <c r="J245" i="5" s="1"/>
  <c r="P246" i="5" a="1"/>
  <c r="P246" i="5" s="1"/>
  <c r="L249" i="5" a="1"/>
  <c r="L249" i="5" s="1"/>
  <c r="H252" i="5" a="1"/>
  <c r="H252" i="5" s="1"/>
  <c r="L253" i="5" a="1"/>
  <c r="L253" i="5" s="1"/>
  <c r="D255" i="5" a="1"/>
  <c r="D255" i="5" s="1"/>
  <c r="J256" i="5" a="1"/>
  <c r="J256" i="5" s="1"/>
  <c r="K257" i="5" a="1"/>
  <c r="K257" i="5" s="1"/>
  <c r="O258" i="5" a="1"/>
  <c r="O258" i="5" s="1"/>
  <c r="E260" i="5" a="1"/>
  <c r="E260" i="5" s="1"/>
  <c r="G261" i="5" a="1"/>
  <c r="G261" i="5" s="1"/>
  <c r="J262" i="5" a="1"/>
  <c r="J262" i="5" s="1"/>
  <c r="L264" i="5" a="1"/>
  <c r="L264" i="5" s="1"/>
  <c r="L265" i="5" a="1"/>
  <c r="L265" i="5" s="1"/>
  <c r="M266" i="5" a="1"/>
  <c r="M266" i="5" s="1"/>
  <c r="L267" i="5" a="1"/>
  <c r="L267" i="5" s="1"/>
  <c r="M268" i="5" a="1"/>
  <c r="M268" i="5" s="1"/>
  <c r="N270" i="5" a="1"/>
  <c r="N270" i="5" s="1"/>
  <c r="M272" i="5" a="1"/>
  <c r="M272" i="5" s="1"/>
  <c r="K274" i="5" a="1"/>
  <c r="K274" i="5" s="1"/>
  <c r="J275" i="5" a="1"/>
  <c r="J275" i="5" s="1"/>
  <c r="K277" i="5" a="1"/>
  <c r="K277" i="5" s="1"/>
  <c r="K278" i="5" a="1"/>
  <c r="K278" i="5" s="1"/>
  <c r="K279" i="5" a="1"/>
  <c r="K279" i="5" s="1"/>
  <c r="J280" i="5" a="1"/>
  <c r="J280" i="5" s="1"/>
  <c r="K282" i="5" a="1"/>
  <c r="K282" i="5" s="1"/>
  <c r="J284" i="5" a="1"/>
  <c r="J284" i="5" s="1"/>
  <c r="K286" i="5" a="1"/>
  <c r="K286" i="5" s="1"/>
  <c r="J287" i="5" a="1"/>
  <c r="J287" i="5" s="1"/>
  <c r="J288" i="5" a="1"/>
  <c r="J288" i="5" s="1"/>
  <c r="I289" i="5" a="1"/>
  <c r="I289" i="5" s="1"/>
  <c r="D293" i="5" a="1"/>
  <c r="D293" i="5" s="1"/>
  <c r="N295" i="5" a="1"/>
  <c r="N295" i="5" s="1"/>
  <c r="P296" i="5" a="1"/>
  <c r="P296" i="5" s="1"/>
  <c r="P297" i="5" a="1"/>
  <c r="P297" i="5" s="1"/>
  <c r="D299" i="5" a="1"/>
  <c r="D299" i="5" s="1"/>
  <c r="D300" i="5" a="1"/>
  <c r="D300" i="5" s="1"/>
  <c r="O301" i="5" a="1"/>
  <c r="O301" i="5" s="1"/>
  <c r="L303" i="5" a="1"/>
  <c r="L303" i="5" s="1"/>
  <c r="K304" i="5" a="1"/>
  <c r="K304" i="5" s="1"/>
  <c r="I305" i="5" a="1"/>
  <c r="I305" i="5" s="1"/>
  <c r="G307" i="5" a="1"/>
  <c r="G307" i="5" s="1"/>
  <c r="E309" i="5" a="1"/>
  <c r="E309" i="5" s="1"/>
  <c r="P309" i="5" a="1"/>
  <c r="P309" i="5" s="1"/>
  <c r="N310" i="5" a="1"/>
  <c r="N310" i="5" s="1"/>
  <c r="L311" i="5" a="1"/>
  <c r="L311" i="5" s="1"/>
  <c r="K312" i="5" a="1"/>
  <c r="K312" i="5" s="1"/>
  <c r="I314" i="5" a="1"/>
  <c r="I314" i="5" s="1"/>
  <c r="H315" i="5" a="1"/>
  <c r="H315" i="5" s="1"/>
  <c r="G316" i="5" a="1"/>
  <c r="G316" i="5" s="1"/>
  <c r="D318" i="5" a="1"/>
  <c r="D318" i="5" s="1"/>
  <c r="P318" i="5" a="1"/>
  <c r="P318" i="5" s="1"/>
  <c r="K321" i="5" a="1"/>
  <c r="K321" i="5" s="1"/>
  <c r="G323" i="5" a="1"/>
  <c r="G323" i="5" s="1"/>
  <c r="F324" i="5" a="1"/>
  <c r="F324" i="5" s="1"/>
  <c r="D326" i="5" a="1"/>
  <c r="D326" i="5" s="1"/>
  <c r="O326" i="5" a="1"/>
  <c r="O326" i="5" s="1"/>
  <c r="M327" i="5" a="1"/>
  <c r="M327" i="5" s="1"/>
  <c r="K329" i="5" a="1"/>
  <c r="K329" i="5" s="1"/>
  <c r="J330" i="5" a="1"/>
  <c r="J330" i="5" s="1"/>
  <c r="H331" i="5" a="1"/>
  <c r="H331" i="5" s="1"/>
  <c r="G332" i="5" a="1"/>
  <c r="G332" i="5" s="1"/>
  <c r="D333" i="5" a="1"/>
  <c r="D333" i="5" s="1"/>
  <c r="F25" i="5" a="1"/>
  <c r="F25" i="5" s="1"/>
  <c r="J32" i="5" a="1"/>
  <c r="J32" i="5" s="1"/>
  <c r="J39" i="5" a="1"/>
  <c r="J39" i="5" s="1"/>
  <c r="P45" i="5" a="1"/>
  <c r="P45" i="5" s="1"/>
  <c r="K52" i="5" a="1"/>
  <c r="K52" i="5" s="1"/>
  <c r="O59" i="5" a="1"/>
  <c r="O59" i="5" s="1"/>
  <c r="J72" i="5" a="1"/>
  <c r="J72" i="5" s="1"/>
  <c r="F78" i="5" a="1"/>
  <c r="F78" i="5" s="1"/>
  <c r="H83" i="5" a="1"/>
  <c r="H83" i="5" s="1"/>
  <c r="H88" i="5" a="1"/>
  <c r="H88" i="5" s="1"/>
  <c r="O92" i="5" a="1"/>
  <c r="O92" i="5" s="1"/>
  <c r="L100" i="5" a="1"/>
  <c r="L100" i="5" s="1"/>
  <c r="G104" i="5" a="1"/>
  <c r="G104" i="5" s="1"/>
  <c r="N107" i="5" a="1"/>
  <c r="N107" i="5" s="1"/>
  <c r="J111" i="5" a="1"/>
  <c r="J111" i="5" s="1"/>
  <c r="L114" i="5" a="1"/>
  <c r="L114" i="5" s="1"/>
  <c r="H117" i="5" a="1"/>
  <c r="H117" i="5" s="1"/>
  <c r="M120" i="5" a="1"/>
  <c r="M120" i="5" s="1"/>
  <c r="D124" i="5" a="1"/>
  <c r="D124" i="5" s="1"/>
  <c r="D127" i="5" a="1"/>
  <c r="D127" i="5" s="1"/>
  <c r="J133" i="5" a="1"/>
  <c r="J133" i="5" s="1"/>
  <c r="M136" i="5" a="1"/>
  <c r="M136" i="5" s="1"/>
  <c r="F140" i="5" a="1"/>
  <c r="F140" i="5" s="1"/>
  <c r="D146" i="5" a="1"/>
  <c r="D146" i="5" s="1"/>
  <c r="J152" i="5" a="1"/>
  <c r="J152" i="5" s="1"/>
  <c r="E155" i="5" a="1"/>
  <c r="E155" i="5" s="1"/>
  <c r="D158" i="5" a="1"/>
  <c r="D158" i="5" s="1"/>
  <c r="D161" i="5" a="1"/>
  <c r="D161" i="5" s="1"/>
  <c r="L163" i="5" a="1"/>
  <c r="L163" i="5" s="1"/>
  <c r="M169" i="5" a="1"/>
  <c r="M169" i="5" s="1"/>
  <c r="K172" i="5" a="1"/>
  <c r="K172" i="5" s="1"/>
  <c r="H175" i="5" a="1"/>
  <c r="H175" i="5" s="1"/>
  <c r="O177" i="5" a="1"/>
  <c r="O177" i="5" s="1"/>
  <c r="D183" i="5" a="1"/>
  <c r="D183" i="5" s="1"/>
  <c r="I185" i="5" a="1"/>
  <c r="I185" i="5" s="1"/>
  <c r="O187" i="5" a="1"/>
  <c r="O187" i="5" s="1"/>
  <c r="J190" i="5" a="1"/>
  <c r="J190" i="5" s="1"/>
  <c r="K192" i="5" a="1"/>
  <c r="K192" i="5" s="1"/>
  <c r="K194" i="5" a="1"/>
  <c r="K194" i="5" s="1"/>
  <c r="K198" i="5" a="1"/>
  <c r="K198" i="5" s="1"/>
  <c r="G200" i="5" a="1"/>
  <c r="G200" i="5" s="1"/>
  <c r="E202" i="5" a="1"/>
  <c r="E202" i="5" s="1"/>
  <c r="D204" i="5" a="1"/>
  <c r="D204" i="5" s="1"/>
  <c r="M205" i="5" a="1"/>
  <c r="M205" i="5" s="1"/>
  <c r="G207" i="5" a="1"/>
  <c r="G207" i="5" s="1"/>
  <c r="L208" i="5" a="1"/>
  <c r="L208" i="5" s="1"/>
  <c r="J211" i="5" a="1"/>
  <c r="J211" i="5" s="1"/>
  <c r="E214" i="5" a="1"/>
  <c r="E214" i="5" s="1"/>
  <c r="L215" i="5" a="1"/>
  <c r="L215" i="5" s="1"/>
  <c r="F217" i="5" a="1"/>
  <c r="F217" i="5" s="1"/>
  <c r="K218" i="5" a="1"/>
  <c r="K218" i="5" s="1"/>
  <c r="E220" i="5" a="1"/>
  <c r="E220" i="5" s="1"/>
  <c r="L221" i="5" a="1"/>
  <c r="L221" i="5" s="1"/>
  <c r="D223" i="5" a="1"/>
  <c r="D223" i="5" s="1"/>
  <c r="I224" i="5" a="1"/>
  <c r="I224" i="5" s="1"/>
  <c r="G227" i="5" a="1"/>
  <c r="G227" i="5" s="1"/>
  <c r="N228" i="5" a="1"/>
  <c r="N228" i="5" s="1"/>
  <c r="F230" i="5" a="1"/>
  <c r="F230" i="5" s="1"/>
  <c r="J231" i="5" a="1"/>
  <c r="J231" i="5" s="1"/>
  <c r="O232" i="5" a="1"/>
  <c r="O232" i="5" s="1"/>
  <c r="H234" i="5" a="1"/>
  <c r="H234" i="5" s="1"/>
  <c r="L235" i="5" a="1"/>
  <c r="L235" i="5" s="1"/>
  <c r="M238" i="5" a="1"/>
  <c r="M238" i="5" s="1"/>
  <c r="P239" i="5" a="1"/>
  <c r="P239" i="5" s="1"/>
  <c r="J241" i="5" a="1"/>
  <c r="J241" i="5" s="1"/>
  <c r="D243" i="5" a="1"/>
  <c r="D243" i="5" s="1"/>
  <c r="K245" i="5" a="1"/>
  <c r="K245" i="5" s="1"/>
  <c r="J248" i="5" a="1"/>
  <c r="J248" i="5" s="1"/>
  <c r="M249" i="5" a="1"/>
  <c r="M249" i="5" s="1"/>
  <c r="D251" i="5" a="1"/>
  <c r="D251" i="5" s="1"/>
  <c r="K252" i="5" a="1"/>
  <c r="K252" i="5" s="1"/>
  <c r="M253" i="5" a="1"/>
  <c r="M253" i="5" s="1"/>
  <c r="F255" i="5" a="1"/>
  <c r="F255" i="5" s="1"/>
  <c r="L257" i="5" a="1"/>
  <c r="L257" i="5" s="1"/>
  <c r="P258" i="5" a="1"/>
  <c r="P258" i="5" s="1"/>
  <c r="F260" i="5" a="1"/>
  <c r="F260" i="5" s="1"/>
  <c r="H261" i="5" a="1"/>
  <c r="H261" i="5" s="1"/>
  <c r="K262" i="5" a="1"/>
  <c r="K262" i="5" s="1"/>
  <c r="L263" i="5" a="1"/>
  <c r="L263" i="5" s="1"/>
  <c r="M264" i="5" a="1"/>
  <c r="M264" i="5" s="1"/>
  <c r="M265" i="5" a="1"/>
  <c r="M265" i="5" s="1"/>
  <c r="N266" i="5" a="1"/>
  <c r="N266" i="5" s="1"/>
  <c r="N267" i="5" a="1"/>
  <c r="N267" i="5" s="1"/>
  <c r="N268" i="5" a="1"/>
  <c r="N268" i="5" s="1"/>
  <c r="N269" i="5" a="1"/>
  <c r="N269" i="5" s="1"/>
  <c r="N271" i="5" a="1"/>
  <c r="N271" i="5" s="1"/>
  <c r="N272" i="5" a="1"/>
  <c r="N272" i="5" s="1"/>
  <c r="M273" i="5" a="1"/>
  <c r="M273" i="5" s="1"/>
  <c r="L274" i="5" a="1"/>
  <c r="L274" i="5" s="1"/>
  <c r="M276" i="5" a="1"/>
  <c r="M276" i="5" s="1"/>
  <c r="L277" i="5" a="1"/>
  <c r="L277" i="5" s="1"/>
  <c r="L278" i="5" a="1"/>
  <c r="L278" i="5" s="1"/>
  <c r="L281" i="5" a="1"/>
  <c r="L281" i="5" s="1"/>
  <c r="L282" i="5" a="1"/>
  <c r="L282" i="5" s="1"/>
  <c r="K283" i="5" a="1"/>
  <c r="K283" i="5" s="1"/>
  <c r="J285" i="5" a="1"/>
  <c r="J285" i="5" s="1"/>
  <c r="K287" i="5" a="1"/>
  <c r="K287" i="5" s="1"/>
  <c r="I290" i="5" a="1"/>
  <c r="I290" i="5" s="1"/>
  <c r="H291" i="5" a="1"/>
  <c r="H291" i="5" s="1"/>
  <c r="E293" i="5" a="1"/>
  <c r="E293" i="5" s="1"/>
  <c r="P293" i="5" a="1"/>
  <c r="P293" i="5" s="1"/>
  <c r="O294" i="5" a="1"/>
  <c r="O294" i="5" s="1"/>
  <c r="O295" i="5" a="1"/>
  <c r="O295" i="5" s="1"/>
  <c r="D297" i="5" a="1"/>
  <c r="D297" i="5" s="1"/>
  <c r="D298" i="5" a="1"/>
  <c r="D298" i="5" s="1"/>
  <c r="E300" i="5" a="1"/>
  <c r="E300" i="5" s="1"/>
  <c r="D301" i="5" a="1"/>
  <c r="D301" i="5" s="1"/>
  <c r="P301" i="5" a="1"/>
  <c r="P301" i="5" s="1"/>
  <c r="N302" i="5" a="1"/>
  <c r="N302" i="5" s="1"/>
  <c r="M303" i="5" a="1"/>
  <c r="M303" i="5" s="1"/>
  <c r="L304" i="5" a="1"/>
  <c r="L304" i="5" s="1"/>
  <c r="I306" i="5" a="1"/>
  <c r="I306" i="5" s="1"/>
  <c r="F308" i="5" a="1"/>
  <c r="F308" i="5" s="1"/>
  <c r="M311" i="5" a="1"/>
  <c r="M311" i="5" s="1"/>
  <c r="J313" i="5" a="1"/>
  <c r="J313" i="5" s="1"/>
  <c r="J314" i="5" a="1"/>
  <c r="J314" i="5" s="1"/>
  <c r="I315" i="5" a="1"/>
  <c r="I315" i="5" s="1"/>
  <c r="H316" i="5" a="1"/>
  <c r="H316" i="5" s="1"/>
  <c r="F317" i="5" a="1"/>
  <c r="F317" i="5" s="1"/>
  <c r="E318" i="5" a="1"/>
  <c r="E318" i="5" s="1"/>
  <c r="O319" i="5" a="1"/>
  <c r="O319" i="5" s="1"/>
  <c r="M320" i="5" a="1"/>
  <c r="M320" i="5" s="1"/>
  <c r="L321" i="5" a="1"/>
  <c r="L321" i="5" s="1"/>
  <c r="J322" i="5" a="1"/>
  <c r="J322" i="5" s="1"/>
  <c r="G324" i="5" a="1"/>
  <c r="G324" i="5" s="1"/>
  <c r="F325" i="5" a="1"/>
  <c r="F325" i="5" s="1"/>
  <c r="P326" i="5" a="1"/>
  <c r="P326" i="5" s="1"/>
  <c r="N327" i="5" a="1"/>
  <c r="N327" i="5" s="1"/>
  <c r="M328" i="5" a="1"/>
  <c r="M328" i="5" s="1"/>
  <c r="L329" i="5" a="1"/>
  <c r="L329" i="5" s="1"/>
  <c r="I331" i="5" a="1"/>
  <c r="I331" i="5" s="1"/>
  <c r="E333" i="5" a="1"/>
  <c r="E333" i="5" s="1"/>
  <c r="L40" i="5" a="1"/>
  <c r="L40" i="5" s="1"/>
  <c r="H47" i="5" a="1"/>
  <c r="H47" i="5" s="1"/>
  <c r="J54" i="5" a="1"/>
  <c r="J54" i="5" s="1"/>
  <c r="P66" i="5" a="1"/>
  <c r="P66" i="5" s="1"/>
  <c r="K73" i="5" a="1"/>
  <c r="K73" i="5" s="1"/>
  <c r="D85" i="5" a="1"/>
  <c r="D85" i="5" s="1"/>
  <c r="N97" i="5" a="1"/>
  <c r="N97" i="5" s="1"/>
  <c r="J101" i="5" a="1"/>
  <c r="J101" i="5" s="1"/>
  <c r="P104" i="5" a="1"/>
  <c r="P104" i="5" s="1"/>
  <c r="P111" i="5" a="1"/>
  <c r="P111" i="5" s="1"/>
  <c r="F118" i="5" a="1"/>
  <c r="F118" i="5" s="1"/>
  <c r="L121" i="5" a="1"/>
  <c r="L121" i="5" s="1"/>
  <c r="I124" i="5" a="1"/>
  <c r="I124" i="5" s="1"/>
  <c r="O127" i="5" a="1"/>
  <c r="O127" i="5" s="1"/>
  <c r="F131" i="5" a="1"/>
  <c r="F131" i="5" s="1"/>
  <c r="E134" i="5" a="1"/>
  <c r="E134" i="5" s="1"/>
  <c r="E137" i="5" a="1"/>
  <c r="E137" i="5" s="1"/>
  <c r="K140" i="5" a="1"/>
  <c r="K140" i="5" s="1"/>
  <c r="N143" i="5" a="1"/>
  <c r="N143" i="5" s="1"/>
  <c r="F147" i="5" a="1"/>
  <c r="F147" i="5" s="1"/>
  <c r="O149" i="5" a="1"/>
  <c r="O149" i="5" s="1"/>
  <c r="M152" i="5" a="1"/>
  <c r="M152" i="5" s="1"/>
  <c r="M155" i="5" a="1"/>
  <c r="M155" i="5" s="1"/>
  <c r="I161" i="5" a="1"/>
  <c r="I161" i="5" s="1"/>
  <c r="O175" i="5" a="1"/>
  <c r="O175" i="5" s="1"/>
  <c r="F178" i="5" a="1"/>
  <c r="F178" i="5" s="1"/>
  <c r="P180" i="5" a="1"/>
  <c r="P180" i="5" s="1"/>
  <c r="K183" i="5" a="1"/>
  <c r="K183" i="5" s="1"/>
  <c r="P185" i="5" a="1"/>
  <c r="P185" i="5" s="1"/>
  <c r="G188" i="5" a="1"/>
  <c r="G188" i="5" s="1"/>
  <c r="N190" i="5" a="1"/>
  <c r="N190" i="5" s="1"/>
  <c r="D193" i="5" a="1"/>
  <c r="D193" i="5" s="1"/>
  <c r="G195" i="5" a="1"/>
  <c r="G195" i="5" s="1"/>
  <c r="E197" i="5" a="1"/>
  <c r="E197" i="5" s="1"/>
  <c r="M198" i="5" a="1"/>
  <c r="M198" i="5" s="1"/>
  <c r="I202" i="5" a="1"/>
  <c r="I202" i="5" s="1"/>
  <c r="H204" i="5" a="1"/>
  <c r="H204" i="5" s="1"/>
  <c r="E206" i="5" a="1"/>
  <c r="E206" i="5" s="1"/>
  <c r="I210" i="5" a="1"/>
  <c r="I210" i="5" s="1"/>
  <c r="J214" i="5" a="1"/>
  <c r="J214" i="5" s="1"/>
  <c r="P215" i="5" a="1"/>
  <c r="P215" i="5" s="1"/>
  <c r="H217" i="5" a="1"/>
  <c r="H217" i="5" s="1"/>
  <c r="I220" i="5" a="1"/>
  <c r="I220" i="5" s="1"/>
  <c r="H223" i="5" a="1"/>
  <c r="H223" i="5" s="1"/>
  <c r="N224" i="5" a="1"/>
  <c r="N224" i="5" s="1"/>
  <c r="D226" i="5" a="1"/>
  <c r="D226" i="5" s="1"/>
  <c r="K227" i="5" a="1"/>
  <c r="K227" i="5" s="1"/>
  <c r="E229" i="5" a="1"/>
  <c r="E229" i="5" s="1"/>
  <c r="I230" i="5" a="1"/>
  <c r="I230" i="5" s="1"/>
  <c r="G233" i="5" a="1"/>
  <c r="G233" i="5" s="1"/>
  <c r="J234" i="5" a="1"/>
  <c r="J234" i="5" s="1"/>
  <c r="P235" i="5" a="1"/>
  <c r="P235" i="5" s="1"/>
  <c r="J237" i="5" a="1"/>
  <c r="J237" i="5" s="1"/>
  <c r="P238" i="5" a="1"/>
  <c r="P238" i="5" s="1"/>
  <c r="H240" i="5" a="1"/>
  <c r="H240" i="5" s="1"/>
  <c r="O241" i="5" a="1"/>
  <c r="O241" i="5" s="1"/>
  <c r="F243" i="5" a="1"/>
  <c r="F243" i="5" s="1"/>
  <c r="N245" i="5" a="1"/>
  <c r="N245" i="5" s="1"/>
  <c r="G247" i="5" a="1"/>
  <c r="G247" i="5" s="1"/>
  <c r="L248" i="5" a="1"/>
  <c r="L248" i="5" s="1"/>
  <c r="O249" i="5" a="1"/>
  <c r="O249" i="5" s="1"/>
  <c r="N252" i="5" a="1"/>
  <c r="N252" i="5" s="1"/>
  <c r="D254" i="5" a="1"/>
  <c r="D254" i="5" s="1"/>
  <c r="I255" i="5" a="1"/>
  <c r="I255" i="5" s="1"/>
  <c r="F259" i="5" a="1"/>
  <c r="F259" i="5" s="1"/>
  <c r="I260" i="5" a="1"/>
  <c r="I260" i="5" s="1"/>
  <c r="K261" i="5" a="1"/>
  <c r="K261" i="5" s="1"/>
  <c r="O262" i="5" a="1"/>
  <c r="O262" i="5" s="1"/>
  <c r="O264" i="5" a="1"/>
  <c r="O264" i="5" s="1"/>
  <c r="O265" i="5" a="1"/>
  <c r="O265" i="5" s="1"/>
  <c r="D267" i="5" a="1"/>
  <c r="D267" i="5" s="1"/>
  <c r="P267" i="5" a="1"/>
  <c r="P267" i="5" s="1"/>
  <c r="P269" i="5" a="1"/>
  <c r="P269" i="5" s="1"/>
  <c r="D272" i="5" a="1"/>
  <c r="D272" i="5" s="1"/>
  <c r="O273" i="5" a="1"/>
  <c r="O273" i="5" s="1"/>
  <c r="N274" i="5" a="1"/>
  <c r="N274" i="5" s="1"/>
  <c r="O275" i="5" a="1"/>
  <c r="O275" i="5" s="1"/>
  <c r="N277" i="5" a="1"/>
  <c r="N277" i="5" s="1"/>
  <c r="N278" i="5" a="1"/>
  <c r="N278" i="5" s="1"/>
  <c r="N282" i="5" a="1"/>
  <c r="N282" i="5" s="1"/>
  <c r="M283" i="5" a="1"/>
  <c r="M283" i="5" s="1"/>
  <c r="M287" i="5" a="1"/>
  <c r="M287" i="5" s="1"/>
  <c r="M288" i="5" a="1"/>
  <c r="M288" i="5" s="1"/>
  <c r="L289" i="5" a="1"/>
  <c r="L289" i="5" s="1"/>
  <c r="K290" i="5" a="1"/>
  <c r="K290" i="5" s="1"/>
  <c r="G293" i="5" a="1"/>
  <c r="G293" i="5" s="1"/>
  <c r="E294" i="5" a="1"/>
  <c r="E294" i="5" s="1"/>
  <c r="E295" i="5" a="1"/>
  <c r="E295" i="5" s="1"/>
  <c r="E296" i="5" a="1"/>
  <c r="E296" i="5" s="1"/>
  <c r="G298" i="5" a="1"/>
  <c r="G298" i="5" s="1"/>
  <c r="F301" i="5" a="1"/>
  <c r="F301" i="5" s="1"/>
  <c r="E302" i="5" a="1"/>
  <c r="E302" i="5" s="1"/>
  <c r="N304" i="5" a="1"/>
  <c r="N304" i="5" s="1"/>
  <c r="L305" i="5" a="1"/>
  <c r="L305" i="5" s="1"/>
  <c r="K306" i="5" a="1"/>
  <c r="K306" i="5" s="1"/>
  <c r="J307" i="5" a="1"/>
  <c r="J307" i="5" s="1"/>
  <c r="H308" i="5" a="1"/>
  <c r="H308" i="5" s="1"/>
  <c r="H309" i="5" a="1"/>
  <c r="H309" i="5" s="1"/>
  <c r="O311" i="5" a="1"/>
  <c r="O311" i="5" s="1"/>
  <c r="N312" i="5" a="1"/>
  <c r="N312" i="5" s="1"/>
  <c r="F319" i="5" a="1"/>
  <c r="F319" i="5" s="1"/>
  <c r="D320" i="5" a="1"/>
  <c r="D320" i="5" s="1"/>
  <c r="O320" i="5" a="1"/>
  <c r="O320" i="5" s="1"/>
  <c r="J323" i="5" a="1"/>
  <c r="J323" i="5" s="1"/>
  <c r="J324" i="5" a="1"/>
  <c r="J324" i="5" s="1"/>
  <c r="E327" i="5" a="1"/>
  <c r="E327" i="5" s="1"/>
  <c r="O328" i="5" a="1"/>
  <c r="O328" i="5" s="1"/>
  <c r="N329" i="5" a="1"/>
  <c r="N329" i="5" s="1"/>
  <c r="K331" i="5" a="1"/>
  <c r="K331" i="5" s="1"/>
  <c r="J332" i="5" a="1"/>
  <c r="J332" i="5" s="1"/>
  <c r="H333" i="5" a="1"/>
  <c r="H333" i="5" s="1"/>
  <c r="N12" i="5" a="1"/>
  <c r="N12" i="5" s="1"/>
  <c r="N29" i="5" a="1"/>
  <c r="N29" i="5" s="1"/>
  <c r="F49" i="5" a="1"/>
  <c r="F49" i="5" s="1"/>
  <c r="L57" i="5" a="1"/>
  <c r="L57" i="5" s="1"/>
  <c r="G74" i="5" a="1"/>
  <c r="G74" i="5" s="1"/>
  <c r="M88" i="5" a="1"/>
  <c r="M88" i="5" s="1"/>
  <c r="H94" i="5" a="1"/>
  <c r="H94" i="5" s="1"/>
  <c r="H99" i="5" a="1"/>
  <c r="H99" i="5" s="1"/>
  <c r="H104" i="5" a="1"/>
  <c r="H104" i="5" s="1"/>
  <c r="J109" i="5" a="1"/>
  <c r="J109" i="5" s="1"/>
  <c r="P130" i="5" a="1"/>
  <c r="P130" i="5" s="1"/>
  <c r="N134" i="5" a="1"/>
  <c r="N134" i="5" s="1"/>
  <c r="L138" i="5" a="1"/>
  <c r="L138" i="5" s="1"/>
  <c r="K143" i="5" a="1"/>
  <c r="K143" i="5" s="1"/>
  <c r="E151" i="5" a="1"/>
  <c r="E151" i="5" s="1"/>
  <c r="I155" i="5" a="1"/>
  <c r="I155" i="5" s="1"/>
  <c r="D159" i="5" a="1"/>
  <c r="D159" i="5" s="1"/>
  <c r="E167" i="5" a="1"/>
  <c r="E167" i="5" s="1"/>
  <c r="I174" i="5" a="1"/>
  <c r="I174" i="5" s="1"/>
  <c r="D178" i="5" a="1"/>
  <c r="D178" i="5" s="1"/>
  <c r="J181" i="5" a="1"/>
  <c r="J181" i="5" s="1"/>
  <c r="J184" i="5" a="1"/>
  <c r="J184" i="5" s="1"/>
  <c r="P187" i="5" a="1"/>
  <c r="P187" i="5" s="1"/>
  <c r="G199" i="5" a="1"/>
  <c r="G199" i="5" s="1"/>
  <c r="I201" i="5" a="1"/>
  <c r="I201" i="5" s="1"/>
  <c r="F204" i="5" a="1"/>
  <c r="F204" i="5" s="1"/>
  <c r="I206" i="5" a="1"/>
  <c r="I206" i="5" s="1"/>
  <c r="E208" i="5" a="1"/>
  <c r="E208" i="5" s="1"/>
  <c r="D210" i="5" a="1"/>
  <c r="D210" i="5" s="1"/>
  <c r="N215" i="5" a="1"/>
  <c r="N215" i="5" s="1"/>
  <c r="K217" i="5" a="1"/>
  <c r="K217" i="5" s="1"/>
  <c r="J219" i="5" a="1"/>
  <c r="J219" i="5" s="1"/>
  <c r="L223" i="5" a="1"/>
  <c r="L223" i="5" s="1"/>
  <c r="H225" i="5" a="1"/>
  <c r="H225" i="5" s="1"/>
  <c r="H229" i="5" a="1"/>
  <c r="H229" i="5" s="1"/>
  <c r="N234" i="5" a="1"/>
  <c r="N234" i="5" s="1"/>
  <c r="L236" i="5" a="1"/>
  <c r="L236" i="5" s="1"/>
  <c r="O238" i="5" a="1"/>
  <c r="O238" i="5" s="1"/>
  <c r="M240" i="5" a="1"/>
  <c r="M240" i="5" s="1"/>
  <c r="H242" i="5" a="1"/>
  <c r="H242" i="5" s="1"/>
  <c r="G244" i="5" a="1"/>
  <c r="G244" i="5" s="1"/>
  <c r="E246" i="5" a="1"/>
  <c r="E246" i="5" s="1"/>
  <c r="N247" i="5" a="1"/>
  <c r="N247" i="5" s="1"/>
  <c r="K251" i="5" a="1"/>
  <c r="K251" i="5" s="1"/>
  <c r="G253" i="5" a="1"/>
  <c r="G253" i="5" s="1"/>
  <c r="G255" i="5" a="1"/>
  <c r="G255" i="5" s="1"/>
  <c r="P256" i="5" a="1"/>
  <c r="P256" i="5" s="1"/>
  <c r="J258" i="5" a="1"/>
  <c r="J258" i="5" s="1"/>
  <c r="G260" i="5" a="1"/>
  <c r="G260" i="5" s="1"/>
  <c r="N261" i="5" a="1"/>
  <c r="N261" i="5" s="1"/>
  <c r="G263" i="5" a="1"/>
  <c r="G263" i="5" s="1"/>
  <c r="N264" i="5" a="1"/>
  <c r="N264" i="5" s="1"/>
  <c r="F266" i="5" a="1"/>
  <c r="F266" i="5" s="1"/>
  <c r="O268" i="5" a="1"/>
  <c r="O268" i="5" s="1"/>
  <c r="F270" i="5" a="1"/>
  <c r="F270" i="5" s="1"/>
  <c r="J271" i="5" a="1"/>
  <c r="J271" i="5" s="1"/>
  <c r="D274" i="5" a="1"/>
  <c r="D274" i="5" s="1"/>
  <c r="G275" i="5" a="1"/>
  <c r="G275" i="5" s="1"/>
  <c r="P277" i="5" a="1"/>
  <c r="P277" i="5" s="1"/>
  <c r="H279" i="5" a="1"/>
  <c r="H279" i="5" s="1"/>
  <c r="M280" i="5" a="1"/>
  <c r="M280" i="5" s="1"/>
  <c r="P281" i="5" a="1"/>
  <c r="P281" i="5" s="1"/>
  <c r="G283" i="5" a="1"/>
  <c r="G283" i="5" s="1"/>
  <c r="K288" i="5" a="1"/>
  <c r="K288" i="5" s="1"/>
  <c r="O289" i="5" a="1"/>
  <c r="O289" i="5" s="1"/>
  <c r="G292" i="5" a="1"/>
  <c r="G292" i="5" s="1"/>
  <c r="K294" i="5" a="1"/>
  <c r="K294" i="5" s="1"/>
  <c r="P295" i="5" a="1"/>
  <c r="P295" i="5" s="1"/>
  <c r="F300" i="5" a="1"/>
  <c r="F300" i="5" s="1"/>
  <c r="I301" i="5" a="1"/>
  <c r="I301" i="5" s="1"/>
  <c r="J302" i="5" a="1"/>
  <c r="J302" i="5" s="1"/>
  <c r="N303" i="5" a="1"/>
  <c r="N303" i="5" s="1"/>
  <c r="P304" i="5" a="1"/>
  <c r="P304" i="5" s="1"/>
  <c r="H307" i="5" a="1"/>
  <c r="H307" i="5" s="1"/>
  <c r="L309" i="5" a="1"/>
  <c r="L309" i="5" s="1"/>
  <c r="O310" i="5" a="1"/>
  <c r="O310" i="5" s="1"/>
  <c r="F313" i="5" a="1"/>
  <c r="F313" i="5" s="1"/>
  <c r="K314" i="5" a="1"/>
  <c r="K314" i="5" s="1"/>
  <c r="M315" i="5" a="1"/>
  <c r="M315" i="5" s="1"/>
  <c r="O316" i="5" a="1"/>
  <c r="O316" i="5" s="1"/>
  <c r="H319" i="5" a="1"/>
  <c r="H319" i="5" s="1"/>
  <c r="O322" i="5" a="1"/>
  <c r="O322" i="5" s="1"/>
  <c r="O323" i="5" a="1"/>
  <c r="O323" i="5" s="1"/>
  <c r="G325" i="5" a="1"/>
  <c r="G325" i="5" s="1"/>
  <c r="I327" i="5" a="1"/>
  <c r="I327" i="5" s="1"/>
  <c r="N328" i="5" a="1"/>
  <c r="N328" i="5" s="1"/>
  <c r="P329" i="5" a="1"/>
  <c r="P329" i="5" s="1"/>
  <c r="H332" i="5" a="1"/>
  <c r="H332" i="5" s="1"/>
  <c r="J333" i="5" a="1"/>
  <c r="J333" i="5" s="1"/>
  <c r="I334" i="5" a="1"/>
  <c r="I334" i="5" s="1"/>
  <c r="H335" i="5" a="1"/>
  <c r="H335" i="5" s="1"/>
  <c r="F336" i="5" a="1"/>
  <c r="F336" i="5" s="1"/>
  <c r="J340" i="5" a="1"/>
  <c r="J340" i="5" s="1"/>
  <c r="I341" i="5" a="1"/>
  <c r="I341" i="5" s="1"/>
  <c r="H342" i="5" a="1"/>
  <c r="H342" i="5" s="1"/>
  <c r="G343" i="5" a="1"/>
  <c r="G343" i="5" s="1"/>
  <c r="D344" i="5" a="1"/>
  <c r="D344" i="5" s="1"/>
  <c r="P344" i="5" a="1"/>
  <c r="P344" i="5" s="1"/>
  <c r="J346" i="5" a="1"/>
  <c r="J346" i="5" s="1"/>
  <c r="I349" i="5" a="1"/>
  <c r="I349" i="5" s="1"/>
  <c r="H350" i="5" a="1"/>
  <c r="H350" i="5" s="1"/>
  <c r="H351" i="5" a="1"/>
  <c r="H351" i="5" s="1"/>
  <c r="F352" i="5" a="1"/>
  <c r="F352" i="5" s="1"/>
  <c r="E353" i="5" a="1"/>
  <c r="E353" i="5" s="1"/>
  <c r="D354" i="5" a="1"/>
  <c r="D354" i="5" s="1"/>
  <c r="D355" i="5" a="1"/>
  <c r="D355" i="5" s="1"/>
  <c r="O355" i="5" a="1"/>
  <c r="O355" i="5" s="1"/>
  <c r="M356" i="5" a="1"/>
  <c r="M356" i="5" s="1"/>
  <c r="M357" i="5" a="1"/>
  <c r="M357" i="5" s="1"/>
  <c r="M358" i="5" a="1"/>
  <c r="M358" i="5" s="1"/>
  <c r="L360" i="5" a="1"/>
  <c r="L360" i="5" s="1"/>
  <c r="K361" i="5" a="1"/>
  <c r="K361" i="5" s="1"/>
  <c r="J362" i="5" a="1"/>
  <c r="J362" i="5" s="1"/>
  <c r="I363" i="5" a="1"/>
  <c r="I363" i="5" s="1"/>
  <c r="F365" i="5" a="1"/>
  <c r="F365" i="5" s="1"/>
  <c r="N368" i="5" a="1"/>
  <c r="N368" i="5" s="1"/>
  <c r="L369" i="5" a="1"/>
  <c r="L369" i="5" s="1"/>
  <c r="J370" i="5" a="1"/>
  <c r="J370" i="5" s="1"/>
  <c r="I371" i="5" a="1"/>
  <c r="I371" i="5" s="1"/>
  <c r="F13" i="5" a="1"/>
  <c r="F13" i="5" s="1"/>
  <c r="M21" i="5" a="1"/>
  <c r="M21" i="5" s="1"/>
  <c r="F40" i="5" a="1"/>
  <c r="F40" i="5" s="1"/>
  <c r="H49" i="5" a="1"/>
  <c r="H49" i="5" s="1"/>
  <c r="O66" i="5" a="1"/>
  <c r="O66" i="5" s="1"/>
  <c r="H74" i="5" a="1"/>
  <c r="H74" i="5" s="1"/>
  <c r="E82" i="5" a="1"/>
  <c r="E82" i="5" s="1"/>
  <c r="L94" i="5" a="1"/>
  <c r="L94" i="5" s="1"/>
  <c r="I99" i="5" a="1"/>
  <c r="I99" i="5" s="1"/>
  <c r="M104" i="5" a="1"/>
  <c r="M104" i="5" s="1"/>
  <c r="M113" i="5" a="1"/>
  <c r="M113" i="5" s="1"/>
  <c r="D118" i="5" a="1"/>
  <c r="D118" i="5" s="1"/>
  <c r="H122" i="5" a="1"/>
  <c r="H122" i="5" s="1"/>
  <c r="D126" i="5" a="1"/>
  <c r="D126" i="5" s="1"/>
  <c r="E131" i="5" a="1"/>
  <c r="E131" i="5" s="1"/>
  <c r="O134" i="5" a="1"/>
  <c r="O134" i="5" s="1"/>
  <c r="P138" i="5" a="1"/>
  <c r="P138" i="5" s="1"/>
  <c r="L143" i="5" a="1"/>
  <c r="L143" i="5" s="1"/>
  <c r="L147" i="5" a="1"/>
  <c r="L147" i="5" s="1"/>
  <c r="F151" i="5" a="1"/>
  <c r="F151" i="5" s="1"/>
  <c r="L155" i="5" a="1"/>
  <c r="L155" i="5" s="1"/>
  <c r="E159" i="5" a="1"/>
  <c r="E159" i="5" s="1"/>
  <c r="D163" i="5" a="1"/>
  <c r="D163" i="5" s="1"/>
  <c r="F167" i="5" a="1"/>
  <c r="F167" i="5" s="1"/>
  <c r="P170" i="5" a="1"/>
  <c r="P170" i="5" s="1"/>
  <c r="L174" i="5" a="1"/>
  <c r="L174" i="5" s="1"/>
  <c r="E178" i="5" a="1"/>
  <c r="E178" i="5" s="1"/>
  <c r="K181" i="5" a="1"/>
  <c r="K181" i="5" s="1"/>
  <c r="N184" i="5" a="1"/>
  <c r="N184" i="5" s="1"/>
  <c r="G191" i="5" a="1"/>
  <c r="G191" i="5" s="1"/>
  <c r="E194" i="5" a="1"/>
  <c r="E194" i="5" s="1"/>
  <c r="N196" i="5" a="1"/>
  <c r="N196" i="5" s="1"/>
  <c r="J199" i="5" a="1"/>
  <c r="J199" i="5" s="1"/>
  <c r="G204" i="5" a="1"/>
  <c r="G204" i="5" s="1"/>
  <c r="F208" i="5" a="1"/>
  <c r="F208" i="5" s="1"/>
  <c r="D212" i="5" a="1"/>
  <c r="D212" i="5" s="1"/>
  <c r="N213" i="5" a="1"/>
  <c r="N213" i="5" s="1"/>
  <c r="O215" i="5" a="1"/>
  <c r="O215" i="5" s="1"/>
  <c r="L217" i="5" a="1"/>
  <c r="L217" i="5" s="1"/>
  <c r="K219" i="5" a="1"/>
  <c r="K219" i="5" s="1"/>
  <c r="N221" i="5" a="1"/>
  <c r="N221" i="5" s="1"/>
  <c r="I225" i="5" a="1"/>
  <c r="I225" i="5" s="1"/>
  <c r="I227" i="5" a="1"/>
  <c r="I227" i="5" s="1"/>
  <c r="I229" i="5" a="1"/>
  <c r="I229" i="5" s="1"/>
  <c r="E231" i="5" a="1"/>
  <c r="E231" i="5" s="1"/>
  <c r="F233" i="5" a="1"/>
  <c r="F233" i="5" s="1"/>
  <c r="P234" i="5" a="1"/>
  <c r="P234" i="5" s="1"/>
  <c r="M236" i="5" a="1"/>
  <c r="M236" i="5" s="1"/>
  <c r="N240" i="5" a="1"/>
  <c r="N240" i="5" s="1"/>
  <c r="K242" i="5" a="1"/>
  <c r="K242" i="5" s="1"/>
  <c r="H244" i="5" a="1"/>
  <c r="H244" i="5" s="1"/>
  <c r="F246" i="5" a="1"/>
  <c r="F246" i="5" s="1"/>
  <c r="O247" i="5" a="1"/>
  <c r="O247" i="5" s="1"/>
  <c r="N249" i="5" a="1"/>
  <c r="N249" i="5" s="1"/>
  <c r="M251" i="5" a="1"/>
  <c r="M251" i="5" s="1"/>
  <c r="H253" i="5" a="1"/>
  <c r="H253" i="5" s="1"/>
  <c r="H255" i="5" a="1"/>
  <c r="H255" i="5" s="1"/>
  <c r="D257" i="5" a="1"/>
  <c r="D257" i="5" s="1"/>
  <c r="K258" i="5" a="1"/>
  <c r="K258" i="5" s="1"/>
  <c r="H260" i="5" a="1"/>
  <c r="H260" i="5" s="1"/>
  <c r="O261" i="5" a="1"/>
  <c r="O261" i="5" s="1"/>
  <c r="J267" i="5" a="1"/>
  <c r="J267" i="5" s="1"/>
  <c r="P268" i="5" a="1"/>
  <c r="P268" i="5" s="1"/>
  <c r="K271" i="5" a="1"/>
  <c r="K271" i="5" s="1"/>
  <c r="P272" i="5" a="1"/>
  <c r="P272" i="5" s="1"/>
  <c r="N276" i="5" a="1"/>
  <c r="N276" i="5" s="1"/>
  <c r="N280" i="5" a="1"/>
  <c r="N280" i="5" s="1"/>
  <c r="D282" i="5" a="1"/>
  <c r="D282" i="5" s="1"/>
  <c r="H283" i="5" a="1"/>
  <c r="H283" i="5" s="1"/>
  <c r="M284" i="5" a="1"/>
  <c r="M284" i="5" s="1"/>
  <c r="P285" i="5" a="1"/>
  <c r="P285" i="5" s="1"/>
  <c r="G287" i="5" a="1"/>
  <c r="G287" i="5" s="1"/>
  <c r="L288" i="5" a="1"/>
  <c r="L288" i="5" s="1"/>
  <c r="P289" i="5" a="1"/>
  <c r="P289" i="5" s="1"/>
  <c r="D291" i="5" a="1"/>
  <c r="D291" i="5" s="1"/>
  <c r="H292" i="5" a="1"/>
  <c r="H292" i="5" s="1"/>
  <c r="L294" i="5" a="1"/>
  <c r="L294" i="5" s="1"/>
  <c r="D296" i="5" a="1"/>
  <c r="D296" i="5" s="1"/>
  <c r="J297" i="5" a="1"/>
  <c r="J297" i="5" s="1"/>
  <c r="N298" i="5" a="1"/>
  <c r="N298" i="5" s="1"/>
  <c r="G300" i="5" a="1"/>
  <c r="G300" i="5" s="1"/>
  <c r="K302" i="5" a="1"/>
  <c r="K302" i="5" s="1"/>
  <c r="O303" i="5" a="1"/>
  <c r="O303" i="5" s="1"/>
  <c r="D305" i="5" a="1"/>
  <c r="D305" i="5" s="1"/>
  <c r="E306" i="5" a="1"/>
  <c r="E306" i="5" s="1"/>
  <c r="I307" i="5" a="1"/>
  <c r="I307" i="5" s="1"/>
  <c r="K308" i="5" a="1"/>
  <c r="K308" i="5" s="1"/>
  <c r="M309" i="5" a="1"/>
  <c r="M309" i="5" s="1"/>
  <c r="P310" i="5" a="1"/>
  <c r="P310" i="5" s="1"/>
  <c r="E312" i="5" a="1"/>
  <c r="E312" i="5" s="1"/>
  <c r="G313" i="5" a="1"/>
  <c r="G313" i="5" s="1"/>
  <c r="L314" i="5" a="1"/>
  <c r="L314" i="5" s="1"/>
  <c r="N315" i="5" a="1"/>
  <c r="N315" i="5" s="1"/>
  <c r="F318" i="5" a="1"/>
  <c r="F318" i="5" s="1"/>
  <c r="J320" i="5" a="1"/>
  <c r="J320" i="5" s="1"/>
  <c r="M321" i="5" a="1"/>
  <c r="M321" i="5" s="1"/>
  <c r="H325" i="5" a="1"/>
  <c r="H325" i="5" s="1"/>
  <c r="I326" i="5" a="1"/>
  <c r="I326" i="5" s="1"/>
  <c r="J327" i="5" a="1"/>
  <c r="J327" i="5" s="1"/>
  <c r="D330" i="5" a="1"/>
  <c r="D330" i="5" s="1"/>
  <c r="E331" i="5" a="1"/>
  <c r="E331" i="5" s="1"/>
  <c r="I332" i="5" a="1"/>
  <c r="I332" i="5" s="1"/>
  <c r="K333" i="5" a="1"/>
  <c r="K333" i="5" s="1"/>
  <c r="J334" i="5" a="1"/>
  <c r="J334" i="5" s="1"/>
  <c r="D337" i="5" a="1"/>
  <c r="D337" i="5" s="1"/>
  <c r="O337" i="5" a="1"/>
  <c r="O337" i="5" s="1"/>
  <c r="M338" i="5" a="1"/>
  <c r="M338" i="5" s="1"/>
  <c r="K339" i="5" a="1"/>
  <c r="K339" i="5" s="1"/>
  <c r="K340" i="5" a="1"/>
  <c r="K340" i="5" s="1"/>
  <c r="J341" i="5" a="1"/>
  <c r="J341" i="5" s="1"/>
  <c r="N345" i="5" a="1"/>
  <c r="N345" i="5" s="1"/>
  <c r="K347" i="5" a="1"/>
  <c r="K347" i="5" s="1"/>
  <c r="K348" i="5" a="1"/>
  <c r="K348" i="5" s="1"/>
  <c r="I350" i="5" a="1"/>
  <c r="I350" i="5" s="1"/>
  <c r="F353" i="5" a="1"/>
  <c r="F353" i="5" s="1"/>
  <c r="E354" i="5" a="1"/>
  <c r="E354" i="5" s="1"/>
  <c r="N356" i="5" a="1"/>
  <c r="N356" i="5" s="1"/>
  <c r="N357" i="5" a="1"/>
  <c r="N357" i="5" s="1"/>
  <c r="L359" i="5" a="1"/>
  <c r="L359" i="5" s="1"/>
  <c r="M360" i="5" a="1"/>
  <c r="M360" i="5" s="1"/>
  <c r="L361" i="5" a="1"/>
  <c r="L361" i="5" s="1"/>
  <c r="K362" i="5" a="1"/>
  <c r="K362" i="5" s="1"/>
  <c r="H364" i="5" a="1"/>
  <c r="H364" i="5" s="1"/>
  <c r="D366" i="5" a="1"/>
  <c r="D366" i="5" s="1"/>
  <c r="P366" i="5" a="1"/>
  <c r="P366" i="5" s="1"/>
  <c r="O367" i="5" a="1"/>
  <c r="O367" i="5" s="1"/>
  <c r="O368" i="5" a="1"/>
  <c r="O368" i="5" s="1"/>
  <c r="M369" i="5" a="1"/>
  <c r="M369" i="5" s="1"/>
  <c r="K370" i="5" a="1"/>
  <c r="K370" i="5" s="1"/>
  <c r="J371" i="5" a="1"/>
  <c r="J371" i="5" s="1"/>
  <c r="H372" i="5" a="1"/>
  <c r="H372" i="5" s="1"/>
  <c r="M13" i="5" a="1"/>
  <c r="M13" i="5" s="1"/>
  <c r="F22" i="5" a="1"/>
  <c r="F22" i="5" s="1"/>
  <c r="I30" i="5" a="1"/>
  <c r="I30" i="5" s="1"/>
  <c r="F68" i="5" a="1"/>
  <c r="F68" i="5" s="1"/>
  <c r="I82" i="5" a="1"/>
  <c r="I82" i="5" s="1"/>
  <c r="L89" i="5" a="1"/>
  <c r="L89" i="5" s="1"/>
  <c r="D95" i="5" a="1"/>
  <c r="D95" i="5" s="1"/>
  <c r="D105" i="5" a="1"/>
  <c r="D105" i="5" s="1"/>
  <c r="L109" i="5" a="1"/>
  <c r="L109" i="5" s="1"/>
  <c r="N113" i="5" a="1"/>
  <c r="N113" i="5" s="1"/>
  <c r="I118" i="5" a="1"/>
  <c r="I118" i="5" s="1"/>
  <c r="J122" i="5" a="1"/>
  <c r="J122" i="5" s="1"/>
  <c r="K126" i="5" a="1"/>
  <c r="K126" i="5" s="1"/>
  <c r="G131" i="5" a="1"/>
  <c r="G131" i="5" s="1"/>
  <c r="H135" i="5" a="1"/>
  <c r="H135" i="5" s="1"/>
  <c r="D139" i="5" a="1"/>
  <c r="D139" i="5" s="1"/>
  <c r="P143" i="5" a="1"/>
  <c r="P143" i="5" s="1"/>
  <c r="N147" i="5" a="1"/>
  <c r="N147" i="5" s="1"/>
  <c r="J151" i="5" a="1"/>
  <c r="J151" i="5" s="1"/>
  <c r="N155" i="5" a="1"/>
  <c r="N155" i="5" s="1"/>
  <c r="F159" i="5" a="1"/>
  <c r="F159" i="5" s="1"/>
  <c r="E163" i="5" a="1"/>
  <c r="E163" i="5" s="1"/>
  <c r="H167" i="5" a="1"/>
  <c r="H167" i="5" s="1"/>
  <c r="H171" i="5" a="1"/>
  <c r="H171" i="5" s="1"/>
  <c r="G178" i="5" a="1"/>
  <c r="G178" i="5" s="1"/>
  <c r="L181" i="5" a="1"/>
  <c r="L181" i="5" s="1"/>
  <c r="O184" i="5" a="1"/>
  <c r="O184" i="5" s="1"/>
  <c r="J188" i="5" a="1"/>
  <c r="J188" i="5" s="1"/>
  <c r="J191" i="5" a="1"/>
  <c r="J191" i="5" s="1"/>
  <c r="L201" i="5" a="1"/>
  <c r="L201" i="5" s="1"/>
  <c r="I204" i="5" a="1"/>
  <c r="I204" i="5" s="1"/>
  <c r="J206" i="5" a="1"/>
  <c r="J206" i="5" s="1"/>
  <c r="E212" i="5" a="1"/>
  <c r="E212" i="5" s="1"/>
  <c r="O213" i="5" a="1"/>
  <c r="O213" i="5" s="1"/>
  <c r="D216" i="5" a="1"/>
  <c r="D216" i="5" s="1"/>
  <c r="M217" i="5" a="1"/>
  <c r="M217" i="5" s="1"/>
  <c r="L219" i="5" a="1"/>
  <c r="L219" i="5" s="1"/>
  <c r="O221" i="5" a="1"/>
  <c r="O221" i="5" s="1"/>
  <c r="M223" i="5" a="1"/>
  <c r="M223" i="5" s="1"/>
  <c r="L227" i="5" a="1"/>
  <c r="L227" i="5" s="1"/>
  <c r="F231" i="5" a="1"/>
  <c r="F231" i="5" s="1"/>
  <c r="H233" i="5" a="1"/>
  <c r="H233" i="5" s="1"/>
  <c r="N236" i="5" a="1"/>
  <c r="N236" i="5" s="1"/>
  <c r="D239" i="5" a="1"/>
  <c r="D239" i="5" s="1"/>
  <c r="O240" i="5" a="1"/>
  <c r="O240" i="5" s="1"/>
  <c r="M242" i="5" a="1"/>
  <c r="M242" i="5" s="1"/>
  <c r="J244" i="5" a="1"/>
  <c r="J244" i="5" s="1"/>
  <c r="G246" i="5" a="1"/>
  <c r="G246" i="5" s="1"/>
  <c r="I253" i="5" a="1"/>
  <c r="I253" i="5" s="1"/>
  <c r="F257" i="5" a="1"/>
  <c r="F257" i="5" s="1"/>
  <c r="J260" i="5" a="1"/>
  <c r="J260" i="5" s="1"/>
  <c r="P261" i="5" a="1"/>
  <c r="P261" i="5" s="1"/>
  <c r="H263" i="5" a="1"/>
  <c r="H263" i="5" s="1"/>
  <c r="G266" i="5" a="1"/>
  <c r="G266" i="5" s="1"/>
  <c r="D269" i="5" a="1"/>
  <c r="D269" i="5" s="1"/>
  <c r="I270" i="5" a="1"/>
  <c r="I270" i="5" s="1"/>
  <c r="D273" i="5" a="1"/>
  <c r="D273" i="5" s="1"/>
  <c r="H275" i="5" a="1"/>
  <c r="H275" i="5" s="1"/>
  <c r="P276" i="5" a="1"/>
  <c r="P276" i="5" s="1"/>
  <c r="D278" i="5" a="1"/>
  <c r="D278" i="5" s="1"/>
  <c r="I279" i="5" a="1"/>
  <c r="I279" i="5" s="1"/>
  <c r="P280" i="5" a="1"/>
  <c r="P280" i="5" s="1"/>
  <c r="I283" i="5" a="1"/>
  <c r="I283" i="5" s="1"/>
  <c r="N284" i="5" a="1"/>
  <c r="N284" i="5" s="1"/>
  <c r="D286" i="5" a="1"/>
  <c r="D286" i="5" s="1"/>
  <c r="H287" i="5" a="1"/>
  <c r="H287" i="5" s="1"/>
  <c r="N288" i="5" a="1"/>
  <c r="N288" i="5" s="1"/>
  <c r="D290" i="5" a="1"/>
  <c r="D290" i="5" s="1"/>
  <c r="I292" i="5" a="1"/>
  <c r="I292" i="5" s="1"/>
  <c r="J293" i="5" a="1"/>
  <c r="J293" i="5" s="1"/>
  <c r="M294" i="5" a="1"/>
  <c r="M294" i="5" s="1"/>
  <c r="F296" i="5" a="1"/>
  <c r="F296" i="5" s="1"/>
  <c r="K297" i="5" a="1"/>
  <c r="K297" i="5" s="1"/>
  <c r="O298" i="5" a="1"/>
  <c r="O298" i="5" s="1"/>
  <c r="H300" i="5" a="1"/>
  <c r="H300" i="5" s="1"/>
  <c r="J301" i="5" a="1"/>
  <c r="J301" i="5" s="1"/>
  <c r="P303" i="5" a="1"/>
  <c r="P303" i="5" s="1"/>
  <c r="F306" i="5" a="1"/>
  <c r="F306" i="5" s="1"/>
  <c r="L308" i="5" a="1"/>
  <c r="L308" i="5" s="1"/>
  <c r="D311" i="5" a="1"/>
  <c r="D311" i="5" s="1"/>
  <c r="F312" i="5" a="1"/>
  <c r="F312" i="5" s="1"/>
  <c r="M314" i="5" a="1"/>
  <c r="M314" i="5" s="1"/>
  <c r="O315" i="5" a="1"/>
  <c r="O315" i="5" s="1"/>
  <c r="P316" i="5" a="1"/>
  <c r="P316" i="5" s="1"/>
  <c r="G318" i="5" a="1"/>
  <c r="G318" i="5" s="1"/>
  <c r="I319" i="5" a="1"/>
  <c r="I319" i="5" s="1"/>
  <c r="K320" i="5" a="1"/>
  <c r="K320" i="5" s="1"/>
  <c r="N321" i="5" a="1"/>
  <c r="N321" i="5" s="1"/>
  <c r="P322" i="5" a="1"/>
  <c r="P322" i="5" s="1"/>
  <c r="P323" i="5" a="1"/>
  <c r="P323" i="5" s="1"/>
  <c r="I325" i="5" a="1"/>
  <c r="I325" i="5" s="1"/>
  <c r="J326" i="5" a="1"/>
  <c r="J326" i="5" s="1"/>
  <c r="K327" i="5" a="1"/>
  <c r="K327" i="5" s="1"/>
  <c r="P328" i="5" a="1"/>
  <c r="P328" i="5" s="1"/>
  <c r="F331" i="5" a="1"/>
  <c r="F331" i="5" s="1"/>
  <c r="K334" i="5" a="1"/>
  <c r="K334" i="5" s="1"/>
  <c r="I335" i="5" a="1"/>
  <c r="I335" i="5" s="1"/>
  <c r="G336" i="5" a="1"/>
  <c r="G336" i="5" s="1"/>
  <c r="E337" i="5" a="1"/>
  <c r="E337" i="5" s="1"/>
  <c r="N338" i="5" a="1"/>
  <c r="N338" i="5" s="1"/>
  <c r="L339" i="5" a="1"/>
  <c r="L339" i="5" s="1"/>
  <c r="L340" i="5" a="1"/>
  <c r="L340" i="5" s="1"/>
  <c r="I342" i="5" a="1"/>
  <c r="I342" i="5" s="1"/>
  <c r="H343" i="5" a="1"/>
  <c r="H343" i="5" s="1"/>
  <c r="E344" i="5" a="1"/>
  <c r="E344" i="5" s="1"/>
  <c r="D345" i="5" a="1"/>
  <c r="D345" i="5" s="1"/>
  <c r="K346" i="5" a="1"/>
  <c r="K346" i="5" s="1"/>
  <c r="L347" i="5" a="1"/>
  <c r="L347" i="5" s="1"/>
  <c r="L348" i="5" a="1"/>
  <c r="L348" i="5" s="1"/>
  <c r="J349" i="5" a="1"/>
  <c r="J349" i="5" s="1"/>
  <c r="J350" i="5" a="1"/>
  <c r="J350" i="5" s="1"/>
  <c r="I351" i="5" a="1"/>
  <c r="I351" i="5" s="1"/>
  <c r="G352" i="5" a="1"/>
  <c r="G352" i="5" s="1"/>
  <c r="F354" i="5" a="1"/>
  <c r="F354" i="5" s="1"/>
  <c r="E355" i="5" a="1"/>
  <c r="E355" i="5" s="1"/>
  <c r="P355" i="5" a="1"/>
  <c r="P355" i="5" s="1"/>
  <c r="O357" i="5" a="1"/>
  <c r="O357" i="5" s="1"/>
  <c r="N358" i="5" a="1"/>
  <c r="N358" i="5" s="1"/>
  <c r="M359" i="5" a="1"/>
  <c r="M359" i="5" s="1"/>
  <c r="N360" i="5" a="1"/>
  <c r="N360" i="5" s="1"/>
  <c r="J363" i="5" a="1"/>
  <c r="J363" i="5" s="1"/>
  <c r="G365" i="5" a="1"/>
  <c r="G365" i="5" s="1"/>
  <c r="E366" i="5" a="1"/>
  <c r="E366" i="5" s="1"/>
  <c r="D367" i="5" a="1"/>
  <c r="D367" i="5" s="1"/>
  <c r="P367" i="5" a="1"/>
  <c r="P367" i="5" s="1"/>
  <c r="N369" i="5" a="1"/>
  <c r="N369" i="5" s="1"/>
  <c r="P23" i="5" a="1"/>
  <c r="P23" i="5" s="1"/>
  <c r="N33" i="5" a="1"/>
  <c r="N33" i="5" s="1"/>
  <c r="N50" i="5" a="1"/>
  <c r="N50" i="5" s="1"/>
  <c r="O60" i="5" a="1"/>
  <c r="O60" i="5" s="1"/>
  <c r="F69" i="5" a="1"/>
  <c r="F69" i="5" s="1"/>
  <c r="I76" i="5" a="1"/>
  <c r="I76" i="5" s="1"/>
  <c r="N84" i="5" a="1"/>
  <c r="N84" i="5" s="1"/>
  <c r="E90" i="5" a="1"/>
  <c r="E90" i="5" s="1"/>
  <c r="L95" i="5" a="1"/>
  <c r="L95" i="5" s="1"/>
  <c r="D101" i="5" a="1"/>
  <c r="D101" i="5" s="1"/>
  <c r="D110" i="5" a="1"/>
  <c r="D110" i="5" s="1"/>
  <c r="E115" i="5" a="1"/>
  <c r="E115" i="5" s="1"/>
  <c r="P122" i="5" a="1"/>
  <c r="P122" i="5" s="1"/>
  <c r="L127" i="5" a="1"/>
  <c r="L127" i="5" s="1"/>
  <c r="N135" i="5" a="1"/>
  <c r="N135" i="5" s="1"/>
  <c r="J140" i="5" a="1"/>
  <c r="J140" i="5" s="1"/>
  <c r="J144" i="5" a="1"/>
  <c r="J144" i="5" s="1"/>
  <c r="I148" i="5" a="1"/>
  <c r="I148" i="5" s="1"/>
  <c r="K156" i="5" a="1"/>
  <c r="K156" i="5" s="1"/>
  <c r="H160" i="5" a="1"/>
  <c r="H160" i="5" s="1"/>
  <c r="G164" i="5" a="1"/>
  <c r="G164" i="5" s="1"/>
  <c r="O167" i="5" a="1"/>
  <c r="O167" i="5" s="1"/>
  <c r="P171" i="5" a="1"/>
  <c r="P171" i="5" s="1"/>
  <c r="E179" i="5" a="1"/>
  <c r="E179" i="5" s="1"/>
  <c r="G182" i="5" a="1"/>
  <c r="G182" i="5" s="1"/>
  <c r="O185" i="5" a="1"/>
  <c r="O185" i="5" s="1"/>
  <c r="E189" i="5" a="1"/>
  <c r="E189" i="5" s="1"/>
  <c r="P191" i="5" a="1"/>
  <c r="P191" i="5" s="1"/>
  <c r="P194" i="5" a="1"/>
  <c r="P194" i="5" s="1"/>
  <c r="H197" i="5" a="1"/>
  <c r="H197" i="5" s="1"/>
  <c r="O199" i="5" a="1"/>
  <c r="O199" i="5" s="1"/>
  <c r="M206" i="5" a="1"/>
  <c r="M206" i="5" s="1"/>
  <c r="O208" i="5" a="1"/>
  <c r="O208" i="5" s="1"/>
  <c r="M210" i="5" a="1"/>
  <c r="M210" i="5" s="1"/>
  <c r="H214" i="5" a="1"/>
  <c r="H214" i="5" s="1"/>
  <c r="G216" i="5" a="1"/>
  <c r="G216" i="5" s="1"/>
  <c r="E218" i="5" a="1"/>
  <c r="E218" i="5" s="1"/>
  <c r="G222" i="5" a="1"/>
  <c r="G222" i="5" s="1"/>
  <c r="P223" i="5" a="1"/>
  <c r="P223" i="5" s="1"/>
  <c r="P227" i="5" a="1"/>
  <c r="P227" i="5" s="1"/>
  <c r="M229" i="5" a="1"/>
  <c r="M229" i="5" s="1"/>
  <c r="L231" i="5" a="1"/>
  <c r="L231" i="5" s="1"/>
  <c r="J233" i="5" a="1"/>
  <c r="J233" i="5" s="1"/>
  <c r="G235" i="5" a="1"/>
  <c r="G235" i="5" s="1"/>
  <c r="I237" i="5" a="1"/>
  <c r="I237" i="5" s="1"/>
  <c r="E241" i="5" a="1"/>
  <c r="E241" i="5" s="1"/>
  <c r="N244" i="5" a="1"/>
  <c r="N244" i="5" s="1"/>
  <c r="K246" i="5" a="1"/>
  <c r="K246" i="5" s="1"/>
  <c r="K248" i="5" a="1"/>
  <c r="K248" i="5" s="1"/>
  <c r="I250" i="5" a="1"/>
  <c r="I250" i="5" s="1"/>
  <c r="P251" i="5" a="1"/>
  <c r="P251" i="5" s="1"/>
  <c r="P253" i="5" a="1"/>
  <c r="P253" i="5" s="1"/>
  <c r="M255" i="5" a="1"/>
  <c r="M255" i="5" s="1"/>
  <c r="H257" i="5" a="1"/>
  <c r="H257" i="5" s="1"/>
  <c r="E259" i="5" a="1"/>
  <c r="E259" i="5" s="1"/>
  <c r="L260" i="5" a="1"/>
  <c r="L260" i="5" s="1"/>
  <c r="F262" i="5" a="1"/>
  <c r="F262" i="5" s="1"/>
  <c r="N263" i="5" a="1"/>
  <c r="N263" i="5" s="1"/>
  <c r="E265" i="5" a="1"/>
  <c r="E265" i="5" s="1"/>
  <c r="J266" i="5" a="1"/>
  <c r="J266" i="5" s="1"/>
  <c r="F269" i="5" a="1"/>
  <c r="F269" i="5" s="1"/>
  <c r="N275" i="5" a="1"/>
  <c r="N275" i="5" s="1"/>
  <c r="E277" i="5" a="1"/>
  <c r="E277" i="5" s="1"/>
  <c r="H278" i="5" a="1"/>
  <c r="H278" i="5" s="1"/>
  <c r="M279" i="5" a="1"/>
  <c r="M279" i="5" s="1"/>
  <c r="E281" i="5" a="1"/>
  <c r="E281" i="5" s="1"/>
  <c r="H282" i="5" a="1"/>
  <c r="H282" i="5" s="1"/>
  <c r="L283" i="5" a="1"/>
  <c r="L283" i="5" s="1"/>
  <c r="H286" i="5" a="1"/>
  <c r="H286" i="5" s="1"/>
  <c r="L287" i="5" a="1"/>
  <c r="L287" i="5" s="1"/>
  <c r="P288" i="5" a="1"/>
  <c r="P288" i="5" s="1"/>
  <c r="F290" i="5" a="1"/>
  <c r="F290" i="5" s="1"/>
  <c r="J291" i="5" a="1"/>
  <c r="J291" i="5" s="1"/>
  <c r="K292" i="5" a="1"/>
  <c r="K292" i="5" s="1"/>
  <c r="L293" i="5" a="1"/>
  <c r="L293" i="5" s="1"/>
  <c r="I296" i="5" a="1"/>
  <c r="I296" i="5" s="1"/>
  <c r="M297" i="5" a="1"/>
  <c r="M297" i="5" s="1"/>
  <c r="G299" i="5" a="1"/>
  <c r="G299" i="5" s="1"/>
  <c r="K300" i="5" a="1"/>
  <c r="K300" i="5" s="1"/>
  <c r="L301" i="5" a="1"/>
  <c r="L301" i="5" s="1"/>
  <c r="P302" i="5" a="1"/>
  <c r="P302" i="5" s="1"/>
  <c r="E304" i="5" a="1"/>
  <c r="E304" i="5" s="1"/>
  <c r="L307" i="5" a="1"/>
  <c r="L307" i="5" s="1"/>
  <c r="O308" i="5" a="1"/>
  <c r="O308" i="5" s="1"/>
  <c r="E310" i="5" a="1"/>
  <c r="E310" i="5" s="1"/>
  <c r="G311" i="5" a="1"/>
  <c r="G311" i="5" s="1"/>
  <c r="H312" i="5" a="1"/>
  <c r="H312" i="5" s="1"/>
  <c r="L313" i="5" a="1"/>
  <c r="L313" i="5" s="1"/>
  <c r="P314" i="5" a="1"/>
  <c r="P314" i="5" s="1"/>
  <c r="D316" i="5" a="1"/>
  <c r="D316" i="5" s="1"/>
  <c r="H317" i="5" a="1"/>
  <c r="H317" i="5" s="1"/>
  <c r="I318" i="5" a="1"/>
  <c r="I318" i="5" s="1"/>
  <c r="D322" i="5" a="1"/>
  <c r="D322" i="5" s="1"/>
  <c r="I324" i="5" a="1"/>
  <c r="I324" i="5" s="1"/>
  <c r="L326" i="5" a="1"/>
  <c r="L326" i="5" s="1"/>
  <c r="P327" i="5" a="1"/>
  <c r="P327" i="5" s="1"/>
  <c r="E329" i="5" a="1"/>
  <c r="E329" i="5" s="1"/>
  <c r="G330" i="5" a="1"/>
  <c r="G330" i="5" s="1"/>
  <c r="M332" i="5" a="1"/>
  <c r="M332" i="5" s="1"/>
  <c r="M334" i="5" a="1"/>
  <c r="M334" i="5" s="1"/>
  <c r="L335" i="5" a="1"/>
  <c r="L335" i="5" s="1"/>
  <c r="G337" i="5" a="1"/>
  <c r="G337" i="5" s="1"/>
  <c r="E338" i="5" a="1"/>
  <c r="E338" i="5" s="1"/>
  <c r="N339" i="5" a="1"/>
  <c r="N339" i="5" s="1"/>
  <c r="N340" i="5" a="1"/>
  <c r="N340" i="5" s="1"/>
  <c r="L341" i="5" a="1"/>
  <c r="L341" i="5" s="1"/>
  <c r="J343" i="5" a="1"/>
  <c r="J343" i="5" s="1"/>
  <c r="H344" i="5" a="1"/>
  <c r="H344" i="5" s="1"/>
  <c r="F345" i="5" a="1"/>
  <c r="F345" i="5" s="1"/>
  <c r="P345" i="5" a="1"/>
  <c r="P345" i="5" s="1"/>
  <c r="N346" i="5" a="1"/>
  <c r="N346" i="5" s="1"/>
  <c r="N347" i="5" a="1"/>
  <c r="N347" i="5" s="1"/>
  <c r="N348" i="5" a="1"/>
  <c r="N348" i="5" s="1"/>
  <c r="L349" i="5" a="1"/>
  <c r="L349" i="5" s="1"/>
  <c r="M350" i="5" a="1"/>
  <c r="M350" i="5" s="1"/>
  <c r="K351" i="5" a="1"/>
  <c r="K351" i="5" s="1"/>
  <c r="I353" i="5" a="1"/>
  <c r="I353" i="5" s="1"/>
  <c r="H354" i="5" a="1"/>
  <c r="H354" i="5" s="1"/>
  <c r="E356" i="5" a="1"/>
  <c r="E356" i="5" s="1"/>
  <c r="D357" i="5" a="1"/>
  <c r="D357" i="5" s="1"/>
  <c r="D358" i="5" a="1"/>
  <c r="D358" i="5" s="1"/>
  <c r="P358" i="5" a="1"/>
  <c r="P358" i="5" s="1"/>
  <c r="P359" i="5" a="1"/>
  <c r="P359" i="5" s="1"/>
  <c r="N13" i="5" a="1"/>
  <c r="N13" i="5" s="1"/>
  <c r="K36" i="5" a="1"/>
  <c r="K36" i="5" s="1"/>
  <c r="N49" i="5" a="1"/>
  <c r="N49" i="5" s="1"/>
  <c r="M82" i="5" a="1"/>
  <c r="M82" i="5" s="1"/>
  <c r="J98" i="5" a="1"/>
  <c r="J98" i="5" s="1"/>
  <c r="H105" i="5" a="1"/>
  <c r="H105" i="5" s="1"/>
  <c r="N111" i="5" a="1"/>
  <c r="N111" i="5" s="1"/>
  <c r="N116" i="5" a="1"/>
  <c r="N116" i="5" s="1"/>
  <c r="J145" i="5" a="1"/>
  <c r="J145" i="5" s="1"/>
  <c r="J150" i="5" a="1"/>
  <c r="J150" i="5" s="1"/>
  <c r="G156" i="5" a="1"/>
  <c r="G156" i="5" s="1"/>
  <c r="L165" i="5" a="1"/>
  <c r="L165" i="5" s="1"/>
  <c r="I176" i="5" a="1"/>
  <c r="I176" i="5" s="1"/>
  <c r="K180" i="5" a="1"/>
  <c r="K180" i="5" s="1"/>
  <c r="F185" i="5" a="1"/>
  <c r="F185" i="5" s="1"/>
  <c r="J189" i="5" a="1"/>
  <c r="J189" i="5" s="1"/>
  <c r="H193" i="5" a="1"/>
  <c r="H193" i="5" s="1"/>
  <c r="F197" i="5" a="1"/>
  <c r="F197" i="5" s="1"/>
  <c r="H200" i="5" a="1"/>
  <c r="H200" i="5" s="1"/>
  <c r="H203" i="5" a="1"/>
  <c r="H203" i="5" s="1"/>
  <c r="K206" i="5" a="1"/>
  <c r="K206" i="5" s="1"/>
  <c r="F209" i="5" a="1"/>
  <c r="F209" i="5" s="1"/>
  <c r="P213" i="5" a="1"/>
  <c r="P213" i="5" s="1"/>
  <c r="K216" i="5" a="1"/>
  <c r="K216" i="5" s="1"/>
  <c r="G219" i="5" a="1"/>
  <c r="G219" i="5" s="1"/>
  <c r="D222" i="5" a="1"/>
  <c r="D222" i="5" s="1"/>
  <c r="L224" i="5" a="1"/>
  <c r="L224" i="5" s="1"/>
  <c r="O226" i="5" a="1"/>
  <c r="O226" i="5" s="1"/>
  <c r="K229" i="5" a="1"/>
  <c r="K229" i="5" s="1"/>
  <c r="O236" i="5" a="1"/>
  <c r="O236" i="5" s="1"/>
  <c r="K239" i="5" a="1"/>
  <c r="K239" i="5" s="1"/>
  <c r="D242" i="5" a="1"/>
  <c r="D242" i="5" s="1"/>
  <c r="L244" i="5" a="1"/>
  <c r="L244" i="5" s="1"/>
  <c r="G249" i="5" a="1"/>
  <c r="G249" i="5" s="1"/>
  <c r="N251" i="5" a="1"/>
  <c r="N251" i="5" s="1"/>
  <c r="G254" i="5" a="1"/>
  <c r="G254" i="5" s="1"/>
  <c r="K256" i="5" a="1"/>
  <c r="K256" i="5" s="1"/>
  <c r="L258" i="5" a="1"/>
  <c r="L258" i="5" s="1"/>
  <c r="P260" i="5" a="1"/>
  <c r="P260" i="5" s="1"/>
  <c r="D263" i="5" a="1"/>
  <c r="D263" i="5" s="1"/>
  <c r="P264" i="5" a="1"/>
  <c r="P264" i="5" s="1"/>
  <c r="H268" i="5" a="1"/>
  <c r="H268" i="5" s="1"/>
  <c r="J270" i="5" a="1"/>
  <c r="J270" i="5" s="1"/>
  <c r="I275" i="5" a="1"/>
  <c r="I275" i="5" s="1"/>
  <c r="G277" i="5" a="1"/>
  <c r="G277" i="5" s="1"/>
  <c r="D279" i="5" a="1"/>
  <c r="D279" i="5" s="1"/>
  <c r="P287" i="5" a="1"/>
  <c r="P287" i="5" s="1"/>
  <c r="K289" i="5" a="1"/>
  <c r="K289" i="5" s="1"/>
  <c r="F291" i="5" a="1"/>
  <c r="F291" i="5" s="1"/>
  <c r="H294" i="5" a="1"/>
  <c r="H294" i="5" s="1"/>
  <c r="M299" i="5" a="1"/>
  <c r="M299" i="5" s="1"/>
  <c r="K301" i="5" a="1"/>
  <c r="K301" i="5" s="1"/>
  <c r="F303" i="5" a="1"/>
  <c r="F303" i="5" s="1"/>
  <c r="G306" i="5" a="1"/>
  <c r="G306" i="5" s="1"/>
  <c r="O307" i="5" a="1"/>
  <c r="O307" i="5" s="1"/>
  <c r="J309" i="5" a="1"/>
  <c r="J309" i="5" s="1"/>
  <c r="E311" i="5" a="1"/>
  <c r="E311" i="5" s="1"/>
  <c r="L312" i="5" a="1"/>
  <c r="L312" i="5" s="1"/>
  <c r="J317" i="5" a="1"/>
  <c r="J317" i="5" s="1"/>
  <c r="D319" i="5" a="1"/>
  <c r="D319" i="5" s="1"/>
  <c r="F322" i="5" a="1"/>
  <c r="F322" i="5" s="1"/>
  <c r="L323" i="5" a="1"/>
  <c r="L323" i="5" s="1"/>
  <c r="H328" i="5" a="1"/>
  <c r="H328" i="5" s="1"/>
  <c r="E330" i="5" a="1"/>
  <c r="E330" i="5" s="1"/>
  <c r="M331" i="5" a="1"/>
  <c r="M331" i="5" s="1"/>
  <c r="F333" i="5" a="1"/>
  <c r="F333" i="5" s="1"/>
  <c r="N335" i="5" a="1"/>
  <c r="N335" i="5" s="1"/>
  <c r="M336" i="5" a="1"/>
  <c r="M336" i="5" s="1"/>
  <c r="P337" i="5" a="1"/>
  <c r="P337" i="5" s="1"/>
  <c r="E339" i="5" a="1"/>
  <c r="E339" i="5" s="1"/>
  <c r="K341" i="5" a="1"/>
  <c r="K341" i="5" s="1"/>
  <c r="E345" i="5" a="1"/>
  <c r="E345" i="5" s="1"/>
  <c r="E346" i="5" a="1"/>
  <c r="E346" i="5" s="1"/>
  <c r="G347" i="5" a="1"/>
  <c r="G347" i="5" s="1"/>
  <c r="O349" i="5" a="1"/>
  <c r="O349" i="5" s="1"/>
  <c r="E351" i="5" a="1"/>
  <c r="E351" i="5" s="1"/>
  <c r="H352" i="5" a="1"/>
  <c r="H352" i="5" s="1"/>
  <c r="K353" i="5" a="1"/>
  <c r="K353" i="5" s="1"/>
  <c r="N354" i="5" a="1"/>
  <c r="N354" i="5" s="1"/>
  <c r="D356" i="5" a="1"/>
  <c r="D356" i="5" s="1"/>
  <c r="F357" i="5" a="1"/>
  <c r="F357" i="5" s="1"/>
  <c r="J358" i="5" a="1"/>
  <c r="J358" i="5" s="1"/>
  <c r="N359" i="5" a="1"/>
  <c r="N359" i="5" s="1"/>
  <c r="D361" i="5" a="1"/>
  <c r="D361" i="5" s="1"/>
  <c r="E362" i="5" a="1"/>
  <c r="E362" i="5" s="1"/>
  <c r="I364" i="5" a="1"/>
  <c r="I364" i="5" s="1"/>
  <c r="J365" i="5" a="1"/>
  <c r="J365" i="5" s="1"/>
  <c r="J366" i="5" a="1"/>
  <c r="J366" i="5" s="1"/>
  <c r="K367" i="5" a="1"/>
  <c r="K367" i="5" s="1"/>
  <c r="P369" i="5" a="1"/>
  <c r="P369" i="5" s="1"/>
  <c r="P370" i="5" a="1"/>
  <c r="P370" i="5" s="1"/>
  <c r="D372" i="5" a="1"/>
  <c r="D372" i="5" s="1"/>
  <c r="E373" i="5" a="1"/>
  <c r="E373" i="5" s="1"/>
  <c r="D374" i="5" a="1"/>
  <c r="D374" i="5" s="1"/>
  <c r="D375" i="5" a="1"/>
  <c r="D375" i="5" s="1"/>
  <c r="O375" i="5" a="1"/>
  <c r="O375" i="5" s="1"/>
  <c r="G380" i="5" a="1"/>
  <c r="G380" i="5" s="1"/>
  <c r="F381" i="5" a="1"/>
  <c r="F381" i="5" s="1"/>
  <c r="D382" i="5" a="1"/>
  <c r="D382" i="5" s="1"/>
  <c r="O382" i="5" a="1"/>
  <c r="O382" i="5" s="1"/>
  <c r="O384" i="5" a="1"/>
  <c r="O384" i="5" s="1"/>
  <c r="J387" i="5" a="1"/>
  <c r="J387" i="5" s="1"/>
  <c r="P390" i="5" a="1"/>
  <c r="P390" i="5" s="1"/>
  <c r="N391" i="5" a="1"/>
  <c r="N391" i="5" s="1"/>
  <c r="K393" i="5" a="1"/>
  <c r="K393" i="5" s="1"/>
  <c r="K394" i="5" a="1"/>
  <c r="K394" i="5" s="1"/>
  <c r="I395" i="5" a="1"/>
  <c r="I395" i="5" s="1"/>
  <c r="F397" i="5" a="1"/>
  <c r="F397" i="5" s="1"/>
  <c r="E398" i="5" a="1"/>
  <c r="E398" i="5" s="1"/>
  <c r="M399" i="5" a="1"/>
  <c r="M399" i="5" s="1"/>
  <c r="K400" i="5" a="1"/>
  <c r="K400" i="5" s="1"/>
  <c r="J401" i="5" a="1"/>
  <c r="J401" i="5" s="1"/>
  <c r="I402" i="5" a="1"/>
  <c r="I402" i="5" s="1"/>
  <c r="G403" i="5" a="1"/>
  <c r="G403" i="5" s="1"/>
  <c r="E404" i="5" a="1"/>
  <c r="E404" i="5" s="1"/>
  <c r="O404" i="5" a="1"/>
  <c r="O404" i="5" s="1"/>
  <c r="L406" i="5" a="1"/>
  <c r="L406" i="5" s="1"/>
  <c r="J407" i="5" a="1"/>
  <c r="J407" i="5" s="1"/>
  <c r="D409" i="5" a="1"/>
  <c r="D409" i="5" s="1"/>
  <c r="N409" i="5" a="1"/>
  <c r="N409" i="5" s="1"/>
  <c r="K410" i="5" a="1"/>
  <c r="K410" i="5" s="1"/>
  <c r="G413" i="5" a="1"/>
  <c r="G413" i="5" s="1"/>
  <c r="E414" i="5" a="1"/>
  <c r="E414" i="5" s="1"/>
  <c r="I416" i="5" a="1"/>
  <c r="I416" i="5" s="1"/>
  <c r="E418" i="5" a="1"/>
  <c r="E418" i="5" s="1"/>
  <c r="E419" i="5" a="1"/>
  <c r="E419" i="5" s="1"/>
  <c r="N420" i="5" a="1"/>
  <c r="N420" i="5" s="1"/>
  <c r="L421" i="5" a="1"/>
  <c r="L421" i="5" s="1"/>
  <c r="H423" i="5" a="1"/>
  <c r="H423" i="5" s="1"/>
  <c r="F424" i="5" a="1"/>
  <c r="F424" i="5" s="1"/>
  <c r="E425" i="5" a="1"/>
  <c r="E425" i="5" s="1"/>
  <c r="P425" i="5" a="1"/>
  <c r="P425" i="5" s="1"/>
  <c r="N426" i="5" a="1"/>
  <c r="N426" i="5" s="1"/>
  <c r="L427" i="5" a="1"/>
  <c r="L427" i="5" s="1"/>
  <c r="K428" i="5" a="1"/>
  <c r="K428" i="5" s="1"/>
  <c r="M429" i="5" a="1"/>
  <c r="M429" i="5" s="1"/>
  <c r="L430" i="5" a="1"/>
  <c r="L430" i="5" s="1"/>
  <c r="L431" i="5" a="1"/>
  <c r="L431" i="5" s="1"/>
  <c r="J432" i="5" a="1"/>
  <c r="J432" i="5" s="1"/>
  <c r="G434" i="5" a="1"/>
  <c r="G434" i="5" s="1"/>
  <c r="H435" i="5" a="1"/>
  <c r="H435" i="5" s="1"/>
  <c r="H436" i="5" a="1"/>
  <c r="H436" i="5" s="1"/>
  <c r="O14" i="5" a="1"/>
  <c r="O14" i="5" s="1"/>
  <c r="K26" i="5" a="1"/>
  <c r="K26" i="5" s="1"/>
  <c r="G50" i="5" a="1"/>
  <c r="G50" i="5" s="1"/>
  <c r="P62" i="5" a="1"/>
  <c r="P62" i="5" s="1"/>
  <c r="I83" i="5" a="1"/>
  <c r="I83" i="5" s="1"/>
  <c r="K98" i="5" a="1"/>
  <c r="K98" i="5" s="1"/>
  <c r="O105" i="5" a="1"/>
  <c r="O105" i="5" s="1"/>
  <c r="O116" i="5" a="1"/>
  <c r="O116" i="5" s="1"/>
  <c r="M122" i="5" a="1"/>
  <c r="M122" i="5" s="1"/>
  <c r="O133" i="5" a="1"/>
  <c r="O133" i="5" s="1"/>
  <c r="K145" i="5" a="1"/>
  <c r="K145" i="5" s="1"/>
  <c r="M150" i="5" a="1"/>
  <c r="M150" i="5" s="1"/>
  <c r="J156" i="5" a="1"/>
  <c r="J156" i="5" s="1"/>
  <c r="G161" i="5" a="1"/>
  <c r="G161" i="5" s="1"/>
  <c r="M165" i="5" a="1"/>
  <c r="M165" i="5" s="1"/>
  <c r="O171" i="5" a="1"/>
  <c r="O171" i="5" s="1"/>
  <c r="N180" i="5" a="1"/>
  <c r="N180" i="5" s="1"/>
  <c r="J185" i="5" a="1"/>
  <c r="J185" i="5" s="1"/>
  <c r="K189" i="5" a="1"/>
  <c r="K189" i="5" s="1"/>
  <c r="I193" i="5" a="1"/>
  <c r="I193" i="5" s="1"/>
  <c r="G197" i="5" a="1"/>
  <c r="G197" i="5" s="1"/>
  <c r="M200" i="5" a="1"/>
  <c r="M200" i="5" s="1"/>
  <c r="I203" i="5" a="1"/>
  <c r="I203" i="5" s="1"/>
  <c r="L206" i="5" a="1"/>
  <c r="L206" i="5" s="1"/>
  <c r="M211" i="5" a="1"/>
  <c r="M211" i="5" s="1"/>
  <c r="F214" i="5" a="1"/>
  <c r="F214" i="5" s="1"/>
  <c r="L216" i="5" a="1"/>
  <c r="L216" i="5" s="1"/>
  <c r="H219" i="5" a="1"/>
  <c r="H219" i="5" s="1"/>
  <c r="P226" i="5" a="1"/>
  <c r="P226" i="5" s="1"/>
  <c r="F232" i="5" a="1"/>
  <c r="F232" i="5" s="1"/>
  <c r="I234" i="5" a="1"/>
  <c r="I234" i="5" s="1"/>
  <c r="G237" i="5" a="1"/>
  <c r="G237" i="5" s="1"/>
  <c r="L239" i="5" a="1"/>
  <c r="L239" i="5" s="1"/>
  <c r="M244" i="5" a="1"/>
  <c r="M244" i="5" s="1"/>
  <c r="E247" i="5" a="1"/>
  <c r="E247" i="5" s="1"/>
  <c r="H249" i="5" a="1"/>
  <c r="H249" i="5" s="1"/>
  <c r="H254" i="5" a="1"/>
  <c r="H254" i="5" s="1"/>
  <c r="L256" i="5" a="1"/>
  <c r="L256" i="5" s="1"/>
  <c r="D261" i="5" a="1"/>
  <c r="D261" i="5" s="1"/>
  <c r="D265" i="5" a="1"/>
  <c r="D265" i="5" s="1"/>
  <c r="O266" i="5" a="1"/>
  <c r="O266" i="5" s="1"/>
  <c r="I268" i="5" a="1"/>
  <c r="I268" i="5" s="1"/>
  <c r="G272" i="5" a="1"/>
  <c r="G272" i="5" s="1"/>
  <c r="N273" i="5" a="1"/>
  <c r="N273" i="5" s="1"/>
  <c r="K275" i="5" a="1"/>
  <c r="K275" i="5" s="1"/>
  <c r="E279" i="5" a="1"/>
  <c r="E279" i="5" s="1"/>
  <c r="D281" i="5" a="1"/>
  <c r="D281" i="5" s="1"/>
  <c r="M282" i="5" a="1"/>
  <c r="M282" i="5" s="1"/>
  <c r="G284" i="5" a="1"/>
  <c r="G284" i="5" s="1"/>
  <c r="E286" i="5" a="1"/>
  <c r="E286" i="5" s="1"/>
  <c r="I291" i="5" a="1"/>
  <c r="I291" i="5" s="1"/>
  <c r="N292" i="5" a="1"/>
  <c r="N292" i="5" s="1"/>
  <c r="H296" i="5" a="1"/>
  <c r="H296" i="5" s="1"/>
  <c r="F298" i="5" a="1"/>
  <c r="F298" i="5" s="1"/>
  <c r="G303" i="5" a="1"/>
  <c r="G303" i="5" s="1"/>
  <c r="M304" i="5" a="1"/>
  <c r="M304" i="5" s="1"/>
  <c r="J306" i="5" a="1"/>
  <c r="J306" i="5" s="1"/>
  <c r="F311" i="5" a="1"/>
  <c r="F311" i="5" s="1"/>
  <c r="M312" i="5" a="1"/>
  <c r="M312" i="5" s="1"/>
  <c r="E314" i="5" a="1"/>
  <c r="E314" i="5" s="1"/>
  <c r="P315" i="5" a="1"/>
  <c r="P315" i="5" s="1"/>
  <c r="E319" i="5" a="1"/>
  <c r="E319" i="5" s="1"/>
  <c r="N320" i="5" a="1"/>
  <c r="N320" i="5" s="1"/>
  <c r="G322" i="5" a="1"/>
  <c r="G322" i="5" s="1"/>
  <c r="M323" i="5" a="1"/>
  <c r="M323" i="5" s="1"/>
  <c r="J325" i="5" a="1"/>
  <c r="J325" i="5" s="1"/>
  <c r="D327" i="5" a="1"/>
  <c r="D327" i="5" s="1"/>
  <c r="I328" i="5" a="1"/>
  <c r="I328" i="5" s="1"/>
  <c r="F330" i="5" a="1"/>
  <c r="F330" i="5" s="1"/>
  <c r="N331" i="5" a="1"/>
  <c r="N331" i="5" s="1"/>
  <c r="G333" i="5" a="1"/>
  <c r="G333" i="5" s="1"/>
  <c r="L334" i="5" a="1"/>
  <c r="L334" i="5" s="1"/>
  <c r="N336" i="5" a="1"/>
  <c r="N336" i="5" s="1"/>
  <c r="D338" i="5" a="1"/>
  <c r="D338" i="5" s="1"/>
  <c r="G340" i="5" a="1"/>
  <c r="G340" i="5" s="1"/>
  <c r="N342" i="5" a="1"/>
  <c r="N342" i="5" s="1"/>
  <c r="O343" i="5" a="1"/>
  <c r="O343" i="5" s="1"/>
  <c r="F346" i="5" a="1"/>
  <c r="F346" i="5" s="1"/>
  <c r="H347" i="5" a="1"/>
  <c r="H347" i="5" s="1"/>
  <c r="M348" i="5" a="1"/>
  <c r="M348" i="5" s="1"/>
  <c r="P349" i="5" a="1"/>
  <c r="P349" i="5" s="1"/>
  <c r="F351" i="5" a="1"/>
  <c r="F351" i="5" s="1"/>
  <c r="I352" i="5" a="1"/>
  <c r="I352" i="5" s="1"/>
  <c r="L353" i="5" a="1"/>
  <c r="L353" i="5" s="1"/>
  <c r="O354" i="5" a="1"/>
  <c r="O354" i="5" s="1"/>
  <c r="G357" i="5" a="1"/>
  <c r="G357" i="5" s="1"/>
  <c r="K358" i="5" a="1"/>
  <c r="K358" i="5" s="1"/>
  <c r="O359" i="5" a="1"/>
  <c r="O359" i="5" s="1"/>
  <c r="E361" i="5" a="1"/>
  <c r="E361" i="5" s="1"/>
  <c r="F362" i="5" a="1"/>
  <c r="F362" i="5" s="1"/>
  <c r="G363" i="5" a="1"/>
  <c r="G363" i="5" s="1"/>
  <c r="J364" i="5" a="1"/>
  <c r="J364" i="5" s="1"/>
  <c r="K366" i="5" a="1"/>
  <c r="K366" i="5" s="1"/>
  <c r="L367" i="5" a="1"/>
  <c r="L367" i="5" s="1"/>
  <c r="P368" i="5" a="1"/>
  <c r="P368" i="5" s="1"/>
  <c r="D371" i="5" a="1"/>
  <c r="D371" i="5" s="1"/>
  <c r="F373" i="5" a="1"/>
  <c r="F373" i="5" s="1"/>
  <c r="E374" i="5" a="1"/>
  <c r="E374" i="5" s="1"/>
  <c r="P375" i="5" a="1"/>
  <c r="P375" i="5" s="1"/>
  <c r="N376" i="5" a="1"/>
  <c r="N376" i="5" s="1"/>
  <c r="M377" i="5" a="1"/>
  <c r="M377" i="5" s="1"/>
  <c r="L378" i="5" a="1"/>
  <c r="L378" i="5" s="1"/>
  <c r="J379" i="5" a="1"/>
  <c r="J379" i="5" s="1"/>
  <c r="E382" i="5" a="1"/>
  <c r="E382" i="5" s="1"/>
  <c r="P382" i="5" a="1"/>
  <c r="P382" i="5" s="1"/>
  <c r="D384" i="5" a="1"/>
  <c r="D384" i="5" s="1"/>
  <c r="M385" i="5" a="1"/>
  <c r="M385" i="5" s="1"/>
  <c r="K386" i="5" a="1"/>
  <c r="K386" i="5" s="1"/>
  <c r="J388" i="5" a="1"/>
  <c r="J388" i="5" s="1"/>
  <c r="H389" i="5" a="1"/>
  <c r="H389" i="5" s="1"/>
  <c r="F390" i="5" a="1"/>
  <c r="F390" i="5" s="1"/>
  <c r="D391" i="5" a="1"/>
  <c r="D391" i="5" s="1"/>
  <c r="O391" i="5" a="1"/>
  <c r="O391" i="5" s="1"/>
  <c r="M392" i="5" a="1"/>
  <c r="M392" i="5" s="1"/>
  <c r="L393" i="5" a="1"/>
  <c r="L393" i="5" s="1"/>
  <c r="L394" i="5" a="1"/>
  <c r="L394" i="5" s="1"/>
  <c r="H396" i="5" a="1"/>
  <c r="H396" i="5" s="1"/>
  <c r="O398" i="5" a="1"/>
  <c r="O398" i="5" s="1"/>
  <c r="K401" i="5" a="1"/>
  <c r="K401" i="5" s="1"/>
  <c r="J402" i="5" a="1"/>
  <c r="J402" i="5" s="1"/>
  <c r="F404" i="5" a="1"/>
  <c r="F404" i="5" s="1"/>
  <c r="P404" i="5" a="1"/>
  <c r="P404" i="5" s="1"/>
  <c r="N405" i="5" a="1"/>
  <c r="N405" i="5" s="1"/>
  <c r="M406" i="5" a="1"/>
  <c r="M406" i="5" s="1"/>
  <c r="G408" i="5" a="1"/>
  <c r="G408" i="5" s="1"/>
  <c r="E409" i="5" a="1"/>
  <c r="E409" i="5" s="1"/>
  <c r="O409" i="5" a="1"/>
  <c r="O409" i="5" s="1"/>
  <c r="I411" i="5" a="1"/>
  <c r="I411" i="5" s="1"/>
  <c r="I412" i="5" a="1"/>
  <c r="I412" i="5" s="1"/>
  <c r="F414" i="5" a="1"/>
  <c r="F414" i="5" s="1"/>
  <c r="P414" i="5" a="1"/>
  <c r="P414" i="5" s="1"/>
  <c r="M415" i="5" a="1"/>
  <c r="M415" i="5" s="1"/>
  <c r="J416" i="5" a="1"/>
  <c r="J416" i="5" s="1"/>
  <c r="J17" i="5" a="1"/>
  <c r="J17" i="5" s="1"/>
  <c r="N28" i="5" a="1"/>
  <c r="N28" i="5" s="1"/>
  <c r="F43" i="5" a="1"/>
  <c r="F43" i="5" s="1"/>
  <c r="L54" i="5" a="1"/>
  <c r="L54" i="5" s="1"/>
  <c r="D65" i="5" a="1"/>
  <c r="D65" i="5" s="1"/>
  <c r="M76" i="5" a="1"/>
  <c r="M76" i="5" s="1"/>
  <c r="E86" i="5" a="1"/>
  <c r="E86" i="5" s="1"/>
  <c r="K93" i="5" a="1"/>
  <c r="K93" i="5" s="1"/>
  <c r="K101" i="5" a="1"/>
  <c r="K101" i="5" s="1"/>
  <c r="P106" i="5" a="1"/>
  <c r="P106" i="5" s="1"/>
  <c r="N112" i="5" a="1"/>
  <c r="N112" i="5" s="1"/>
  <c r="M124" i="5" a="1"/>
  <c r="M124" i="5" s="1"/>
  <c r="O135" i="5" a="1"/>
  <c r="O135" i="5" s="1"/>
  <c r="G157" i="5" a="1"/>
  <c r="G157" i="5" s="1"/>
  <c r="I162" i="5" a="1"/>
  <c r="I162" i="5" s="1"/>
  <c r="E168" i="5" a="1"/>
  <c r="E168" i="5" s="1"/>
  <c r="I173" i="5" a="1"/>
  <c r="I173" i="5" s="1"/>
  <c r="L186" i="5" a="1"/>
  <c r="L186" i="5" s="1"/>
  <c r="O190" i="5" a="1"/>
  <c r="O190" i="5" s="1"/>
  <c r="H195" i="5" a="1"/>
  <c r="H195" i="5" s="1"/>
  <c r="N197" i="5" a="1"/>
  <c r="N197" i="5" s="1"/>
  <c r="G201" i="5" a="1"/>
  <c r="G201" i="5" s="1"/>
  <c r="P204" i="5" a="1"/>
  <c r="P204" i="5" s="1"/>
  <c r="J207" i="5" a="1"/>
  <c r="J207" i="5" s="1"/>
  <c r="I212" i="5" a="1"/>
  <c r="I212" i="5" s="1"/>
  <c r="P214" i="5" a="1"/>
  <c r="P214" i="5" s="1"/>
  <c r="I217" i="5" a="1"/>
  <c r="I217" i="5" s="1"/>
  <c r="J220" i="5" a="1"/>
  <c r="J220" i="5" s="1"/>
  <c r="M222" i="5" a="1"/>
  <c r="M222" i="5" s="1"/>
  <c r="D225" i="5" a="1"/>
  <c r="D225" i="5" s="1"/>
  <c r="D228" i="5" a="1"/>
  <c r="D228" i="5" s="1"/>
  <c r="J230" i="5" a="1"/>
  <c r="J230" i="5" s="1"/>
  <c r="J232" i="5" a="1"/>
  <c r="J232" i="5" s="1"/>
  <c r="N237" i="5" a="1"/>
  <c r="N237" i="5" s="1"/>
  <c r="I240" i="5" a="1"/>
  <c r="I240" i="5" s="1"/>
  <c r="F245" i="5" a="1"/>
  <c r="F245" i="5" s="1"/>
  <c r="L247" i="5" a="1"/>
  <c r="L247" i="5" s="1"/>
  <c r="J250" i="5" a="1"/>
  <c r="J250" i="5" s="1"/>
  <c r="O252" i="5" a="1"/>
  <c r="O252" i="5" s="1"/>
  <c r="N254" i="5" a="1"/>
  <c r="N254" i="5" s="1"/>
  <c r="I257" i="5" a="1"/>
  <c r="I257" i="5" s="1"/>
  <c r="J259" i="5" a="1"/>
  <c r="J259" i="5" s="1"/>
  <c r="P263" i="5" a="1"/>
  <c r="P263" i="5" s="1"/>
  <c r="I265" i="5" a="1"/>
  <c r="I265" i="5" s="1"/>
  <c r="H267" i="5" a="1"/>
  <c r="H267" i="5" s="1"/>
  <c r="G269" i="5" a="1"/>
  <c r="G269" i="5" s="1"/>
  <c r="J272" i="5" a="1"/>
  <c r="J272" i="5" s="1"/>
  <c r="F276" i="5" a="1"/>
  <c r="F276" i="5" s="1"/>
  <c r="O277" i="5" a="1"/>
  <c r="O277" i="5" s="1"/>
  <c r="O279" i="5" a="1"/>
  <c r="O279" i="5" s="1"/>
  <c r="H281" i="5" a="1"/>
  <c r="H281" i="5" s="1"/>
  <c r="E283" i="5" a="1"/>
  <c r="E283" i="5" s="1"/>
  <c r="D285" i="5" a="1"/>
  <c r="D285" i="5" s="1"/>
  <c r="N286" i="5" a="1"/>
  <c r="N286" i="5" s="1"/>
  <c r="H288" i="5" a="1"/>
  <c r="H288" i="5" s="1"/>
  <c r="M296" i="5" a="1"/>
  <c r="M296" i="5" s="1"/>
  <c r="K298" i="5" a="1"/>
  <c r="K298" i="5" s="1"/>
  <c r="L300" i="5" a="1"/>
  <c r="L300" i="5" s="1"/>
  <c r="F302" i="5" a="1"/>
  <c r="F302" i="5" s="1"/>
  <c r="J303" i="5" a="1"/>
  <c r="J303" i="5" s="1"/>
  <c r="G305" i="5" a="1"/>
  <c r="G305" i="5" s="1"/>
  <c r="O306" i="5" a="1"/>
  <c r="O306" i="5" s="1"/>
  <c r="I308" i="5" a="1"/>
  <c r="I308" i="5" s="1"/>
  <c r="F310" i="5" a="1"/>
  <c r="F310" i="5" s="1"/>
  <c r="J311" i="5" a="1"/>
  <c r="J311" i="5" s="1"/>
  <c r="E313" i="5" a="1"/>
  <c r="E313" i="5" s="1"/>
  <c r="D315" i="5" a="1"/>
  <c r="D315" i="5" s="1"/>
  <c r="K316" i="5" a="1"/>
  <c r="K316" i="5" s="1"/>
  <c r="N317" i="5" a="1"/>
  <c r="N317" i="5" s="1"/>
  <c r="L319" i="5" a="1"/>
  <c r="L319" i="5" s="1"/>
  <c r="F321" i="5" a="1"/>
  <c r="F321" i="5" s="1"/>
  <c r="M322" i="5" a="1"/>
  <c r="M322" i="5" s="1"/>
  <c r="N325" i="5" a="1"/>
  <c r="N325" i="5" s="1"/>
  <c r="H327" i="5" a="1"/>
  <c r="H327" i="5" s="1"/>
  <c r="F329" i="5" a="1"/>
  <c r="F329" i="5" s="1"/>
  <c r="M330" i="5" a="1"/>
  <c r="M330" i="5" s="1"/>
  <c r="E332" i="5" a="1"/>
  <c r="E332" i="5" s="1"/>
  <c r="N333" i="5" a="1"/>
  <c r="N333" i="5" s="1"/>
  <c r="D335" i="5" a="1"/>
  <c r="D335" i="5" s="1"/>
  <c r="D336" i="5" a="1"/>
  <c r="D336" i="5" s="1"/>
  <c r="H337" i="5" a="1"/>
  <c r="H337" i="5" s="1"/>
  <c r="I338" i="5" a="1"/>
  <c r="I338" i="5" s="1"/>
  <c r="O340" i="5" a="1"/>
  <c r="O340" i="5" s="1"/>
  <c r="I344" i="5" a="1"/>
  <c r="I344" i="5" s="1"/>
  <c r="I346" i="5" a="1"/>
  <c r="I346" i="5" s="1"/>
  <c r="O347" i="5" a="1"/>
  <c r="O347" i="5" s="1"/>
  <c r="E349" i="5" a="1"/>
  <c r="E349" i="5" s="1"/>
  <c r="F350" i="5" a="1"/>
  <c r="F350" i="5" s="1"/>
  <c r="M352" i="5" a="1"/>
  <c r="M352" i="5" s="1"/>
  <c r="H355" i="5" a="1"/>
  <c r="H355" i="5" s="1"/>
  <c r="K357" i="5" a="1"/>
  <c r="K357" i="5" s="1"/>
  <c r="D359" i="5" a="1"/>
  <c r="D359" i="5" s="1"/>
  <c r="G360" i="5" a="1"/>
  <c r="G360" i="5" s="1"/>
  <c r="I361" i="5" a="1"/>
  <c r="I361" i="5" s="1"/>
  <c r="L362" i="5" a="1"/>
  <c r="L362" i="5" s="1"/>
  <c r="N363" i="5" a="1"/>
  <c r="N363" i="5" s="1"/>
  <c r="N364" i="5" a="1"/>
  <c r="N364" i="5" s="1"/>
  <c r="N365" i="5" a="1"/>
  <c r="N365" i="5" s="1"/>
  <c r="O366" i="5" a="1"/>
  <c r="O366" i="5" s="1"/>
  <c r="E368" i="5" a="1"/>
  <c r="E368" i="5" s="1"/>
  <c r="G370" i="5" a="1"/>
  <c r="G370" i="5" s="1"/>
  <c r="G371" i="5" a="1"/>
  <c r="G371" i="5" s="1"/>
  <c r="J373" i="5" a="1"/>
  <c r="J373" i="5" s="1"/>
  <c r="I374" i="5" a="1"/>
  <c r="I374" i="5" s="1"/>
  <c r="H375" i="5" a="1"/>
  <c r="H375" i="5" s="1"/>
  <c r="F376" i="5" a="1"/>
  <c r="F376" i="5" s="1"/>
  <c r="E377" i="5" a="1"/>
  <c r="E377" i="5" s="1"/>
  <c r="N379" i="5" a="1"/>
  <c r="N379" i="5" s="1"/>
  <c r="K380" i="5" a="1"/>
  <c r="K380" i="5" s="1"/>
  <c r="J381" i="5" a="1"/>
  <c r="J381" i="5" s="1"/>
  <c r="H382" i="5" a="1"/>
  <c r="H382" i="5" s="1"/>
  <c r="H383" i="5" a="1"/>
  <c r="H383" i="5" s="1"/>
  <c r="F385" i="5" a="1"/>
  <c r="F385" i="5" s="1"/>
  <c r="P385" i="5" a="1"/>
  <c r="P385" i="5" s="1"/>
  <c r="N387" i="5" a="1"/>
  <c r="N387" i="5" s="1"/>
  <c r="L389" i="5" a="1"/>
  <c r="L389" i="5" s="1"/>
  <c r="J390" i="5" a="1"/>
  <c r="J390" i="5" s="1"/>
  <c r="G391" i="5" a="1"/>
  <c r="G391" i="5" s="1"/>
  <c r="P393" i="5" a="1"/>
  <c r="P393" i="5" s="1"/>
  <c r="O394" i="5" a="1"/>
  <c r="O394" i="5" s="1"/>
  <c r="M395" i="5" a="1"/>
  <c r="M395" i="5" s="1"/>
  <c r="K396" i="5" a="1"/>
  <c r="K396" i="5" s="1"/>
  <c r="J397" i="5" a="1"/>
  <c r="J397" i="5" s="1"/>
  <c r="I398" i="5" a="1"/>
  <c r="I398" i="5" s="1"/>
  <c r="F399" i="5" a="1"/>
  <c r="F399" i="5" s="1"/>
  <c r="D400" i="5" a="1"/>
  <c r="D400" i="5" s="1"/>
  <c r="P400" i="5" a="1"/>
  <c r="P400" i="5" s="1"/>
  <c r="O401" i="5" a="1"/>
  <c r="O401" i="5" s="1"/>
  <c r="M402" i="5" a="1"/>
  <c r="M402" i="5" s="1"/>
  <c r="L403" i="5" a="1"/>
  <c r="L403" i="5" s="1"/>
  <c r="E406" i="5" a="1"/>
  <c r="E406" i="5" s="1"/>
  <c r="H409" i="5" a="1"/>
  <c r="H409" i="5" s="1"/>
  <c r="N410" i="5" a="1"/>
  <c r="N410" i="5" s="1"/>
  <c r="M411" i="5" a="1"/>
  <c r="M411" i="5" s="1"/>
  <c r="L412" i="5" a="1"/>
  <c r="L412" i="5" s="1"/>
  <c r="I414" i="5" a="1"/>
  <c r="I414" i="5" s="1"/>
  <c r="G415" i="5" a="1"/>
  <c r="G415" i="5" s="1"/>
  <c r="D416" i="5" a="1"/>
  <c r="D416" i="5" s="1"/>
  <c r="N416" i="5" a="1"/>
  <c r="N416" i="5" s="1"/>
  <c r="J418" i="5" a="1"/>
  <c r="J418" i="5" s="1"/>
  <c r="I419" i="5" a="1"/>
  <c r="I419" i="5" s="1"/>
  <c r="H420" i="5" a="1"/>
  <c r="H420" i="5" s="1"/>
  <c r="E421" i="5" a="1"/>
  <c r="E421" i="5" s="1"/>
  <c r="M422" i="5" a="1"/>
  <c r="M422" i="5" s="1"/>
  <c r="L423" i="5" a="1"/>
  <c r="L423" i="5" s="1"/>
  <c r="I425" i="5" a="1"/>
  <c r="I425" i="5" s="1"/>
  <c r="G426" i="5" a="1"/>
  <c r="G426" i="5" s="1"/>
  <c r="D428" i="5" a="1"/>
  <c r="D428" i="5" s="1"/>
  <c r="D429" i="5" a="1"/>
  <c r="D429" i="5" s="1"/>
  <c r="D430" i="5" a="1"/>
  <c r="D430" i="5" s="1"/>
  <c r="D431" i="5" a="1"/>
  <c r="D431" i="5" s="1"/>
  <c r="N432" i="5" a="1"/>
  <c r="N432" i="5" s="1"/>
  <c r="M433" i="5" a="1"/>
  <c r="M433" i="5" s="1"/>
  <c r="L434" i="5" a="1"/>
  <c r="L434" i="5" s="1"/>
  <c r="L435" i="5" a="1"/>
  <c r="L435" i="5" s="1"/>
  <c r="K436" i="5" a="1"/>
  <c r="K436" i="5" s="1"/>
  <c r="N17" i="5" a="1"/>
  <c r="N17" i="5" s="1"/>
  <c r="O28" i="5" a="1"/>
  <c r="O28" i="5" s="1"/>
  <c r="M54" i="5" a="1"/>
  <c r="M54" i="5" s="1"/>
  <c r="H65" i="5" a="1"/>
  <c r="H65" i="5" s="1"/>
  <c r="N101" i="5" a="1"/>
  <c r="N101" i="5" s="1"/>
  <c r="H107" i="5" a="1"/>
  <c r="H107" i="5" s="1"/>
  <c r="D113" i="5" a="1"/>
  <c r="D113" i="5" s="1"/>
  <c r="I119" i="5" a="1"/>
  <c r="I119" i="5" s="1"/>
  <c r="I129" i="5" a="1"/>
  <c r="I129" i="5" s="1"/>
  <c r="H136" i="5" a="1"/>
  <c r="H136" i="5" s="1"/>
  <c r="L141" i="5" a="1"/>
  <c r="L141" i="5" s="1"/>
  <c r="N152" i="5" a="1"/>
  <c r="N152" i="5" s="1"/>
  <c r="H157" i="5" a="1"/>
  <c r="H157" i="5" s="1"/>
  <c r="I168" i="5" a="1"/>
  <c r="I168" i="5" s="1"/>
  <c r="N173" i="5" a="1"/>
  <c r="N173" i="5" s="1"/>
  <c r="L177" i="5" a="1"/>
  <c r="L177" i="5" s="1"/>
  <c r="I182" i="5" a="1"/>
  <c r="I182" i="5" s="1"/>
  <c r="P186" i="5" a="1"/>
  <c r="P186" i="5" s="1"/>
  <c r="F198" i="5" a="1"/>
  <c r="F198" i="5" s="1"/>
  <c r="H201" i="5" a="1"/>
  <c r="H201" i="5" s="1"/>
  <c r="G205" i="5" a="1"/>
  <c r="G205" i="5" s="1"/>
  <c r="L207" i="5" a="1"/>
  <c r="L207" i="5" s="1"/>
  <c r="O209" i="5" a="1"/>
  <c r="O209" i="5" s="1"/>
  <c r="K212" i="5" a="1"/>
  <c r="K212" i="5" s="1"/>
  <c r="K220" i="5" a="1"/>
  <c r="K220" i="5" s="1"/>
  <c r="N222" i="5" a="1"/>
  <c r="N222" i="5" s="1"/>
  <c r="E225" i="5" a="1"/>
  <c r="E225" i="5" s="1"/>
  <c r="E228" i="5" a="1"/>
  <c r="E228" i="5" s="1"/>
  <c r="K230" i="5" a="1"/>
  <c r="K230" i="5" s="1"/>
  <c r="H235" i="5" a="1"/>
  <c r="H235" i="5" s="1"/>
  <c r="O237" i="5" a="1"/>
  <c r="O237" i="5" s="1"/>
  <c r="H243" i="5" a="1"/>
  <c r="H243" i="5" s="1"/>
  <c r="G245" i="5" a="1"/>
  <c r="G245" i="5" s="1"/>
  <c r="M247" i="5" a="1"/>
  <c r="M247" i="5" s="1"/>
  <c r="K250" i="5" a="1"/>
  <c r="K250" i="5" s="1"/>
  <c r="O254" i="5" a="1"/>
  <c r="O254" i="5" s="1"/>
  <c r="K259" i="5" a="1"/>
  <c r="K259" i="5" s="1"/>
  <c r="D264" i="5" a="1"/>
  <c r="D264" i="5" s="1"/>
  <c r="I267" i="5" a="1"/>
  <c r="I267" i="5" s="1"/>
  <c r="F271" i="5" a="1"/>
  <c r="F271" i="5" s="1"/>
  <c r="J274" i="5" a="1"/>
  <c r="J274" i="5" s="1"/>
  <c r="P279" i="5" a="1"/>
  <c r="P279" i="5" s="1"/>
  <c r="J281" i="5" a="1"/>
  <c r="J281" i="5" s="1"/>
  <c r="F283" i="5" a="1"/>
  <c r="F283" i="5" s="1"/>
  <c r="E285" i="5" a="1"/>
  <c r="E285" i="5" s="1"/>
  <c r="O286" i="5" a="1"/>
  <c r="O286" i="5" s="1"/>
  <c r="G290" i="5" a="1"/>
  <c r="G290" i="5" s="1"/>
  <c r="N291" i="5" a="1"/>
  <c r="N291" i="5" s="1"/>
  <c r="H293" i="5" a="1"/>
  <c r="H293" i="5" s="1"/>
  <c r="F295" i="5" a="1"/>
  <c r="F295" i="5" s="1"/>
  <c r="N296" i="5" a="1"/>
  <c r="N296" i="5" s="1"/>
  <c r="L298" i="5" a="1"/>
  <c r="L298" i="5" s="1"/>
  <c r="M300" i="5" a="1"/>
  <c r="M300" i="5" s="1"/>
  <c r="K303" i="5" a="1"/>
  <c r="K303" i="5" s="1"/>
  <c r="P306" i="5" a="1"/>
  <c r="P306" i="5" s="1"/>
  <c r="J308" i="5" a="1"/>
  <c r="J308" i="5" s="1"/>
  <c r="G310" i="5" a="1"/>
  <c r="G310" i="5" s="1"/>
  <c r="K311" i="5" a="1"/>
  <c r="K311" i="5" s="1"/>
  <c r="L316" i="5" a="1"/>
  <c r="L316" i="5" s="1"/>
  <c r="O317" i="5" a="1"/>
  <c r="O317" i="5" s="1"/>
  <c r="M319" i="5" a="1"/>
  <c r="M319" i="5" s="1"/>
  <c r="N322" i="5" a="1"/>
  <c r="N322" i="5" s="1"/>
  <c r="K324" i="5" a="1"/>
  <c r="K324" i="5" s="1"/>
  <c r="O325" i="5" a="1"/>
  <c r="O325" i="5" s="1"/>
  <c r="N330" i="5" a="1"/>
  <c r="N330" i="5" s="1"/>
  <c r="O333" i="5" a="1"/>
  <c r="O333" i="5" s="1"/>
  <c r="E335" i="5" a="1"/>
  <c r="E335" i="5" s="1"/>
  <c r="E336" i="5" a="1"/>
  <c r="E336" i="5" s="1"/>
  <c r="I337" i="5" a="1"/>
  <c r="I337" i="5" s="1"/>
  <c r="J339" i="5" a="1"/>
  <c r="J339" i="5" s="1"/>
  <c r="D342" i="5" a="1"/>
  <c r="D342" i="5" s="1"/>
  <c r="F343" i="5" a="1"/>
  <c r="F343" i="5" s="1"/>
  <c r="J345" i="5" a="1"/>
  <c r="J345" i="5" s="1"/>
  <c r="P347" i="5" a="1"/>
  <c r="P347" i="5" s="1"/>
  <c r="F349" i="5" a="1"/>
  <c r="F349" i="5" s="1"/>
  <c r="G350" i="5" a="1"/>
  <c r="G350" i="5" s="1"/>
  <c r="L351" i="5" a="1"/>
  <c r="L351" i="5" s="1"/>
  <c r="N352" i="5" a="1"/>
  <c r="N352" i="5" s="1"/>
  <c r="P353" i="5" a="1"/>
  <c r="P353" i="5" s="1"/>
  <c r="I355" i="5" a="1"/>
  <c r="I355" i="5" s="1"/>
  <c r="I356" i="5" a="1"/>
  <c r="I356" i="5" s="1"/>
  <c r="L357" i="5" a="1"/>
  <c r="L357" i="5" s="1"/>
  <c r="E359" i="5" a="1"/>
  <c r="E359" i="5" s="1"/>
  <c r="H360" i="5" a="1"/>
  <c r="H360" i="5" s="1"/>
  <c r="J361" i="5" a="1"/>
  <c r="J361" i="5" s="1"/>
  <c r="M362" i="5" a="1"/>
  <c r="M362" i="5" s="1"/>
  <c r="O364" i="5" a="1"/>
  <c r="O364" i="5" s="1"/>
  <c r="O365" i="5" a="1"/>
  <c r="O365" i="5" s="1"/>
  <c r="E367" i="5" a="1"/>
  <c r="E367" i="5" s="1"/>
  <c r="G369" i="5" a="1"/>
  <c r="G369" i="5" s="1"/>
  <c r="H371" i="5" a="1"/>
  <c r="H371" i="5" s="1"/>
  <c r="J372" i="5" a="1"/>
  <c r="J372" i="5" s="1"/>
  <c r="J374" i="5" a="1"/>
  <c r="J374" i="5" s="1"/>
  <c r="G376" i="5" a="1"/>
  <c r="G376" i="5" s="1"/>
  <c r="F377" i="5" a="1"/>
  <c r="F377" i="5" s="1"/>
  <c r="D378" i="5" a="1"/>
  <c r="D378" i="5" s="1"/>
  <c r="P378" i="5" a="1"/>
  <c r="P378" i="5" s="1"/>
  <c r="L380" i="5" a="1"/>
  <c r="L380" i="5" s="1"/>
  <c r="I382" i="5" a="1"/>
  <c r="I382" i="5" s="1"/>
  <c r="I383" i="5" a="1"/>
  <c r="I383" i="5" s="1"/>
  <c r="H384" i="5" a="1"/>
  <c r="H384" i="5" s="1"/>
  <c r="D386" i="5" a="1"/>
  <c r="D386" i="5" s="1"/>
  <c r="O386" i="5" a="1"/>
  <c r="O386" i="5" s="1"/>
  <c r="O387" i="5" a="1"/>
  <c r="O387" i="5" s="1"/>
  <c r="N388" i="5" a="1"/>
  <c r="N388" i="5" s="1"/>
  <c r="M389" i="5" a="1"/>
  <c r="M389" i="5" s="1"/>
  <c r="H391" i="5" a="1"/>
  <c r="H391" i="5" s="1"/>
  <c r="F392" i="5" a="1"/>
  <c r="F392" i="5" s="1"/>
  <c r="D393" i="5" a="1"/>
  <c r="D393" i="5" s="1"/>
  <c r="D394" i="5" a="1"/>
  <c r="D394" i="5" s="1"/>
  <c r="L396" i="5" a="1"/>
  <c r="L396" i="5" s="1"/>
  <c r="K397" i="5" a="1"/>
  <c r="K397" i="5" s="1"/>
  <c r="G399" i="5" a="1"/>
  <c r="G399" i="5" s="1"/>
  <c r="E400" i="5" a="1"/>
  <c r="E400" i="5" s="1"/>
  <c r="D401" i="5" a="1"/>
  <c r="D401" i="5" s="1"/>
  <c r="N402" i="5" a="1"/>
  <c r="N402" i="5" s="1"/>
  <c r="M403" i="5" a="1"/>
  <c r="M403" i="5" s="1"/>
  <c r="J404" i="5" a="1"/>
  <c r="J404" i="5" s="1"/>
  <c r="G405" i="5" a="1"/>
  <c r="G405" i="5" s="1"/>
  <c r="F406" i="5" a="1"/>
  <c r="F406" i="5" s="1"/>
  <c r="D407" i="5" a="1"/>
  <c r="D407" i="5" s="1"/>
  <c r="N407" i="5" a="1"/>
  <c r="N407" i="5" s="1"/>
  <c r="K408" i="5" a="1"/>
  <c r="K408" i="5" s="1"/>
  <c r="O30" i="5" a="1"/>
  <c r="O30" i="5" s="1"/>
  <c r="G46" i="5" a="1"/>
  <c r="G46" i="5" s="1"/>
  <c r="F63" i="5" a="1"/>
  <c r="F63" i="5" s="1"/>
  <c r="L78" i="5" a="1"/>
  <c r="L78" i="5" s="1"/>
  <c r="O107" i="5" a="1"/>
  <c r="O107" i="5" s="1"/>
  <c r="L115" i="5" a="1"/>
  <c r="L115" i="5" s="1"/>
  <c r="G123" i="5" a="1"/>
  <c r="G123" i="5" s="1"/>
  <c r="H131" i="5" a="1"/>
  <c r="H131" i="5" s="1"/>
  <c r="F138" i="5" a="1"/>
  <c r="F138" i="5" s="1"/>
  <c r="L145" i="5" a="1"/>
  <c r="L145" i="5" s="1"/>
  <c r="H153" i="5" a="1"/>
  <c r="H153" i="5" s="1"/>
  <c r="G159" i="5" a="1"/>
  <c r="G159" i="5" s="1"/>
  <c r="N165" i="5" a="1"/>
  <c r="N165" i="5" s="1"/>
  <c r="O173" i="5" a="1"/>
  <c r="O173" i="5" s="1"/>
  <c r="D196" i="5" a="1"/>
  <c r="D196" i="5" s="1"/>
  <c r="H205" i="5" a="1"/>
  <c r="H205" i="5" s="1"/>
  <c r="I208" i="5" a="1"/>
  <c r="I208" i="5" s="1"/>
  <c r="N211" i="5" a="1"/>
  <c r="N211" i="5" s="1"/>
  <c r="D215" i="5" a="1"/>
  <c r="D215" i="5" s="1"/>
  <c r="H222" i="5" a="1"/>
  <c r="H222" i="5" s="1"/>
  <c r="M225" i="5" a="1"/>
  <c r="M225" i="5" s="1"/>
  <c r="D229" i="5" a="1"/>
  <c r="D229" i="5" s="1"/>
  <c r="M235" i="5" a="1"/>
  <c r="M235" i="5" s="1"/>
  <c r="E242" i="5" a="1"/>
  <c r="E242" i="5" s="1"/>
  <c r="O248" i="5" a="1"/>
  <c r="O248" i="5" s="1"/>
  <c r="D252" i="5" a="1"/>
  <c r="D252" i="5" s="1"/>
  <c r="J255" i="5" a="1"/>
  <c r="J255" i="5" s="1"/>
  <c r="F258" i="5" a="1"/>
  <c r="F258" i="5" s="1"/>
  <c r="E261" i="5" a="1"/>
  <c r="E261" i="5" s="1"/>
  <c r="H266" i="5" a="1"/>
  <c r="H266" i="5" s="1"/>
  <c r="J268" i="5" a="1"/>
  <c r="J268" i="5" s="1"/>
  <c r="G271" i="5" a="1"/>
  <c r="G271" i="5" s="1"/>
  <c r="G273" i="5" a="1"/>
  <c r="G273" i="5" s="1"/>
  <c r="F278" i="5" a="1"/>
  <c r="F278" i="5" s="1"/>
  <c r="G280" i="5" a="1"/>
  <c r="G280" i="5" s="1"/>
  <c r="I287" i="5" a="1"/>
  <c r="I287" i="5" s="1"/>
  <c r="O291" i="5" a="1"/>
  <c r="O291" i="5" s="1"/>
  <c r="D294" i="5" a="1"/>
  <c r="D294" i="5" s="1"/>
  <c r="J296" i="5" a="1"/>
  <c r="J296" i="5" s="1"/>
  <c r="P298" i="5" a="1"/>
  <c r="P298" i="5" s="1"/>
  <c r="E301" i="5" a="1"/>
  <c r="E301" i="5" s="1"/>
  <c r="J305" i="5" a="1"/>
  <c r="J305" i="5" s="1"/>
  <c r="K307" i="5" a="1"/>
  <c r="K307" i="5" s="1"/>
  <c r="K309" i="5" a="1"/>
  <c r="K309" i="5" s="1"/>
  <c r="N311" i="5" a="1"/>
  <c r="N311" i="5" s="1"/>
  <c r="O313" i="5" a="1"/>
  <c r="O313" i="5" s="1"/>
  <c r="E316" i="5" a="1"/>
  <c r="E316" i="5" s="1"/>
  <c r="H318" i="5" a="1"/>
  <c r="H318" i="5" s="1"/>
  <c r="L324" i="5" a="1"/>
  <c r="L324" i="5" s="1"/>
  <c r="K326" i="5" a="1"/>
  <c r="K326" i="5" s="1"/>
  <c r="J328" i="5" a="1"/>
  <c r="J328" i="5" s="1"/>
  <c r="O330" i="5" a="1"/>
  <c r="O330" i="5" s="1"/>
  <c r="H336" i="5" a="1"/>
  <c r="H336" i="5" s="1"/>
  <c r="F339" i="5" a="1"/>
  <c r="F339" i="5" s="1"/>
  <c r="P340" i="5" a="1"/>
  <c r="P340" i="5" s="1"/>
  <c r="J342" i="5" a="1"/>
  <c r="J342" i="5" s="1"/>
  <c r="P343" i="5" a="1"/>
  <c r="P343" i="5" s="1"/>
  <c r="K345" i="5" a="1"/>
  <c r="K345" i="5" s="1"/>
  <c r="P346" i="5" a="1"/>
  <c r="P346" i="5" s="1"/>
  <c r="O348" i="5" a="1"/>
  <c r="O348" i="5" s="1"/>
  <c r="K350" i="5" a="1"/>
  <c r="K350" i="5" s="1"/>
  <c r="J355" i="5" a="1"/>
  <c r="J355" i="5" s="1"/>
  <c r="O356" i="5" a="1"/>
  <c r="O356" i="5" s="1"/>
  <c r="H363" i="5" a="1"/>
  <c r="H363" i="5" s="1"/>
  <c r="P364" i="5" a="1"/>
  <c r="P364" i="5" s="1"/>
  <c r="G366" i="5" a="1"/>
  <c r="G366" i="5" s="1"/>
  <c r="M367" i="5" a="1"/>
  <c r="M367" i="5" s="1"/>
  <c r="H369" i="5" a="1"/>
  <c r="H369" i="5" s="1"/>
  <c r="M370" i="5" a="1"/>
  <c r="M370" i="5" s="1"/>
  <c r="E372" i="5" a="1"/>
  <c r="E372" i="5" s="1"/>
  <c r="K373" i="5" a="1"/>
  <c r="K373" i="5" s="1"/>
  <c r="N374" i="5" a="1"/>
  <c r="N374" i="5" s="1"/>
  <c r="I378" i="5" a="1"/>
  <c r="I378" i="5" s="1"/>
  <c r="K379" i="5" a="1"/>
  <c r="K379" i="5" s="1"/>
  <c r="M381" i="5" a="1"/>
  <c r="M381" i="5" s="1"/>
  <c r="D383" i="5" a="1"/>
  <c r="D383" i="5" s="1"/>
  <c r="J385" i="5" a="1"/>
  <c r="J385" i="5" s="1"/>
  <c r="P387" i="5" a="1"/>
  <c r="P387" i="5" s="1"/>
  <c r="D389" i="5" a="1"/>
  <c r="D389" i="5" s="1"/>
  <c r="G390" i="5" a="1"/>
  <c r="G390" i="5" s="1"/>
  <c r="M393" i="5" a="1"/>
  <c r="M393" i="5" s="1"/>
  <c r="P394" i="5" a="1"/>
  <c r="P394" i="5" s="1"/>
  <c r="E396" i="5" a="1"/>
  <c r="E396" i="5" s="1"/>
  <c r="G397" i="5" a="1"/>
  <c r="G397" i="5" s="1"/>
  <c r="J398" i="5" a="1"/>
  <c r="J398" i="5" s="1"/>
  <c r="L400" i="5" a="1"/>
  <c r="L400" i="5" s="1"/>
  <c r="P401" i="5" a="1"/>
  <c r="P401" i="5" s="1"/>
  <c r="E403" i="5" a="1"/>
  <c r="E403" i="5" s="1"/>
  <c r="G404" i="5" a="1"/>
  <c r="G404" i="5" s="1"/>
  <c r="H405" i="5" a="1"/>
  <c r="H405" i="5" s="1"/>
  <c r="K407" i="5" a="1"/>
  <c r="K407" i="5" s="1"/>
  <c r="L408" i="5" a="1"/>
  <c r="L408" i="5" s="1"/>
  <c r="K409" i="5" a="1"/>
  <c r="K409" i="5" s="1"/>
  <c r="J410" i="5" a="1"/>
  <c r="J410" i="5" s="1"/>
  <c r="J411" i="5" a="1"/>
  <c r="J411" i="5" s="1"/>
  <c r="M412" i="5" a="1"/>
  <c r="M412" i="5" s="1"/>
  <c r="N413" i="5" a="1"/>
  <c r="N413" i="5" s="1"/>
  <c r="N414" i="5" a="1"/>
  <c r="N414" i="5" s="1"/>
  <c r="M416" i="5" a="1"/>
  <c r="M416" i="5" s="1"/>
  <c r="M417" i="5" a="1"/>
  <c r="M417" i="5" s="1"/>
  <c r="L418" i="5" a="1"/>
  <c r="L418" i="5" s="1"/>
  <c r="M421" i="5" a="1"/>
  <c r="M421" i="5" s="1"/>
  <c r="K422" i="5" a="1"/>
  <c r="K422" i="5" s="1"/>
  <c r="K423" i="5" a="1"/>
  <c r="K423" i="5" s="1"/>
  <c r="L424" i="5" a="1"/>
  <c r="L424" i="5" s="1"/>
  <c r="L426" i="5" a="1"/>
  <c r="L426" i="5" s="1"/>
  <c r="K427" i="5" a="1"/>
  <c r="K427" i="5" s="1"/>
  <c r="L428" i="5" a="1"/>
  <c r="L428" i="5" s="1"/>
  <c r="O429" i="5" a="1"/>
  <c r="O429" i="5" s="1"/>
  <c r="P430" i="5" a="1"/>
  <c r="P430" i="5" s="1"/>
  <c r="D432" i="5" a="1"/>
  <c r="D432" i="5" s="1"/>
  <c r="D433" i="5" a="1"/>
  <c r="D433" i="5" s="1"/>
  <c r="F435" i="5" a="1"/>
  <c r="F435" i="5" s="1"/>
  <c r="I441" i="5" a="1"/>
  <c r="I441" i="5" s="1"/>
  <c r="G442" i="5" a="1"/>
  <c r="G442" i="5" s="1"/>
  <c r="D443" i="5" a="1"/>
  <c r="D443" i="5" s="1"/>
  <c r="J445" i="5" a="1"/>
  <c r="J445" i="5" s="1"/>
  <c r="J446" i="5" a="1"/>
  <c r="J446" i="5" s="1"/>
  <c r="H447" i="5" a="1"/>
  <c r="H447" i="5" s="1"/>
  <c r="N448" i="5" a="1"/>
  <c r="N448" i="5" s="1"/>
  <c r="K449" i="5" a="1"/>
  <c r="K449" i="5" s="1"/>
  <c r="I450" i="5" a="1"/>
  <c r="I450" i="5" s="1"/>
  <c r="I451" i="5" a="1"/>
  <c r="I451" i="5" s="1"/>
  <c r="G452" i="5" a="1"/>
  <c r="G452" i="5" s="1"/>
  <c r="I456" i="5" a="1"/>
  <c r="I456" i="5" s="1"/>
  <c r="F457" i="5" a="1"/>
  <c r="F457" i="5" s="1"/>
  <c r="I461" i="5" a="1"/>
  <c r="I461" i="5" s="1"/>
  <c r="G462" i="5" a="1"/>
  <c r="G462" i="5" s="1"/>
  <c r="N464" i="5" a="1"/>
  <c r="N464" i="5" s="1"/>
  <c r="K465" i="5" a="1"/>
  <c r="K465" i="5" s="1"/>
  <c r="J466" i="5" a="1"/>
  <c r="J466" i="5" s="1"/>
  <c r="G468" i="5" a="1"/>
  <c r="G468" i="5" s="1"/>
  <c r="E469" i="5" a="1"/>
  <c r="E469" i="5" s="1"/>
  <c r="D470" i="5" a="1"/>
  <c r="D470" i="5" s="1"/>
  <c r="P470" i="5" a="1"/>
  <c r="P470" i="5" s="1"/>
  <c r="N471" i="5" a="1"/>
  <c r="N471" i="5" s="1"/>
  <c r="M472" i="5" a="1"/>
  <c r="M472" i="5" s="1"/>
  <c r="F475" i="5" a="1"/>
  <c r="F475" i="5" s="1"/>
  <c r="O476" i="5" a="1"/>
  <c r="O476" i="5" s="1"/>
  <c r="N477" i="5" a="1"/>
  <c r="N477" i="5" s="1"/>
  <c r="O478" i="5" a="1"/>
  <c r="O478" i="5" s="1"/>
  <c r="H481" i="5" a="1"/>
  <c r="H481" i="5" s="1"/>
  <c r="F482" i="5" a="1"/>
  <c r="F482" i="5" s="1"/>
  <c r="O483" i="5" a="1"/>
  <c r="O483" i="5" s="1"/>
  <c r="M484" i="5" a="1"/>
  <c r="M484" i="5" s="1"/>
  <c r="K485" i="5" a="1"/>
  <c r="K485" i="5" s="1"/>
  <c r="J486" i="5" a="1"/>
  <c r="J486" i="5" s="1"/>
  <c r="I487" i="5" a="1"/>
  <c r="I487" i="5" s="1"/>
  <c r="F489" i="5" a="1"/>
  <c r="F489" i="5" s="1"/>
  <c r="E490" i="5" a="1"/>
  <c r="E490" i="5" s="1"/>
  <c r="M491" i="5" a="1"/>
  <c r="M491" i="5" s="1"/>
  <c r="I493" i="5" a="1"/>
  <c r="I493" i="5" s="1"/>
  <c r="I494" i="5" a="1"/>
  <c r="I494" i="5" s="1"/>
  <c r="P496" i="5" a="1"/>
  <c r="P496" i="5" s="1"/>
  <c r="O497" i="5" a="1"/>
  <c r="O497" i="5" s="1"/>
  <c r="I499" i="5" a="1"/>
  <c r="I499" i="5" s="1"/>
  <c r="G500" i="5" a="1"/>
  <c r="G500" i="5" s="1"/>
  <c r="E501" i="5" a="1"/>
  <c r="E501" i="5" s="1"/>
  <c r="N502" i="5" a="1"/>
  <c r="N502" i="5" s="1"/>
  <c r="L503" i="5" a="1"/>
  <c r="L503" i="5" s="1"/>
  <c r="K504" i="5" a="1"/>
  <c r="K504" i="5" s="1"/>
  <c r="J505" i="5" a="1"/>
  <c r="J505" i="5" s="1"/>
  <c r="I506" i="5" a="1"/>
  <c r="I506" i="5" s="1"/>
  <c r="G507" i="5" a="1"/>
  <c r="G507" i="5" s="1"/>
  <c r="E508" i="5" a="1"/>
  <c r="E508" i="5" s="1"/>
  <c r="E509" i="5" a="1"/>
  <c r="E509" i="5" s="1"/>
  <c r="M510" i="5" a="1"/>
  <c r="M510" i="5" s="1"/>
  <c r="K511" i="5" a="1"/>
  <c r="K511" i="5" s="1"/>
  <c r="J512" i="5" a="1"/>
  <c r="J512" i="5" s="1"/>
  <c r="N514" i="5" a="1"/>
  <c r="N514" i="5" s="1"/>
  <c r="K515" i="5" a="1"/>
  <c r="K515" i="5" s="1"/>
  <c r="M8" i="5" a="1"/>
  <c r="M8" i="5" s="1"/>
  <c r="M34" i="5" a="1"/>
  <c r="M34" i="5" s="1"/>
  <c r="O47" i="5" a="1"/>
  <c r="O47" i="5" s="1"/>
  <c r="L99" i="5" a="1"/>
  <c r="L99" i="5" s="1"/>
  <c r="D116" i="5" a="1"/>
  <c r="D116" i="5" s="1"/>
  <c r="K131" i="5" a="1"/>
  <c r="K131" i="5" s="1"/>
  <c r="F146" i="5" a="1"/>
  <c r="F146" i="5" s="1"/>
  <c r="I160" i="5" a="1"/>
  <c r="I160" i="5" s="1"/>
  <c r="D174" i="5" a="1"/>
  <c r="D174" i="5" s="1"/>
  <c r="K186" i="5" a="1"/>
  <c r="K186" i="5" s="1"/>
  <c r="E196" i="5" a="1"/>
  <c r="E196" i="5" s="1"/>
  <c r="I205" i="5" a="1"/>
  <c r="I205" i="5" s="1"/>
  <c r="F212" i="5" a="1"/>
  <c r="F212" i="5" s="1"/>
  <c r="P218" i="5" a="1"/>
  <c r="P218" i="5" s="1"/>
  <c r="E226" i="5" a="1"/>
  <c r="E226" i="5" s="1"/>
  <c r="H232" i="5" a="1"/>
  <c r="H232" i="5" s="1"/>
  <c r="N242" i="5" a="1"/>
  <c r="N242" i="5" s="1"/>
  <c r="L252" i="5" a="1"/>
  <c r="L252" i="5" s="1"/>
  <c r="H258" i="5" a="1"/>
  <c r="H258" i="5" s="1"/>
  <c r="K266" i="5" a="1"/>
  <c r="K266" i="5" s="1"/>
  <c r="J273" i="5" a="1"/>
  <c r="J273" i="5" s="1"/>
  <c r="P282" i="5" a="1"/>
  <c r="P282" i="5" s="1"/>
  <c r="G285" i="5" a="1"/>
  <c r="G285" i="5" s="1"/>
  <c r="D292" i="5" a="1"/>
  <c r="D292" i="5" s="1"/>
  <c r="F294" i="5" a="1"/>
  <c r="F294" i="5" s="1"/>
  <c r="K296" i="5" a="1"/>
  <c r="K296" i="5" s="1"/>
  <c r="H299" i="5" a="1"/>
  <c r="H299" i="5" s="1"/>
  <c r="G301" i="5" a="1"/>
  <c r="G301" i="5" s="1"/>
  <c r="I303" i="5" a="1"/>
  <c r="I303" i="5" s="1"/>
  <c r="M305" i="5" a="1"/>
  <c r="M305" i="5" s="1"/>
  <c r="M307" i="5" a="1"/>
  <c r="M307" i="5" s="1"/>
  <c r="N309" i="5" a="1"/>
  <c r="N309" i="5" s="1"/>
  <c r="P311" i="5" a="1"/>
  <c r="P311" i="5" s="1"/>
  <c r="P313" i="5" a="1"/>
  <c r="P313" i="5" s="1"/>
  <c r="J318" i="5" a="1"/>
  <c r="J318" i="5" s="1"/>
  <c r="H320" i="5" a="1"/>
  <c r="H320" i="5" s="1"/>
  <c r="K322" i="5" a="1"/>
  <c r="K322" i="5" s="1"/>
  <c r="M326" i="5" a="1"/>
  <c r="M326" i="5" s="1"/>
  <c r="O334" i="5" a="1"/>
  <c r="O334" i="5" s="1"/>
  <c r="H339" i="5" a="1"/>
  <c r="H339" i="5" s="1"/>
  <c r="L342" i="5" a="1"/>
  <c r="L342" i="5" s="1"/>
  <c r="E347" i="5" a="1"/>
  <c r="E347" i="5" s="1"/>
  <c r="D352" i="5" a="1"/>
  <c r="D352" i="5" s="1"/>
  <c r="N353" i="5" a="1"/>
  <c r="N353" i="5" s="1"/>
  <c r="J360" i="5" a="1"/>
  <c r="J360" i="5" s="1"/>
  <c r="D365" i="5" a="1"/>
  <c r="D365" i="5" s="1"/>
  <c r="D368" i="5" a="1"/>
  <c r="D368" i="5" s="1"/>
  <c r="G372" i="5" a="1"/>
  <c r="G372" i="5" s="1"/>
  <c r="O374" i="5" a="1"/>
  <c r="O374" i="5" s="1"/>
  <c r="J378" i="5" a="1"/>
  <c r="J378" i="5" s="1"/>
  <c r="L15" i="5" a="1"/>
  <c r="L15" i="5" s="1"/>
  <c r="P32" i="5" a="1"/>
  <c r="P32" i="5" s="1"/>
  <c r="D47" i="5" a="1"/>
  <c r="D47" i="5" s="1"/>
  <c r="M63" i="5" a="1"/>
  <c r="M63" i="5" s="1"/>
  <c r="H79" i="5" a="1"/>
  <c r="H79" i="5" s="1"/>
  <c r="P89" i="5" a="1"/>
  <c r="P89" i="5" s="1"/>
  <c r="F99" i="5" a="1"/>
  <c r="F99" i="5" s="1"/>
  <c r="F108" i="5" a="1"/>
  <c r="F108" i="5" s="1"/>
  <c r="I131" i="5" a="1"/>
  <c r="I131" i="5" s="1"/>
  <c r="G138" i="5" a="1"/>
  <c r="G138" i="5" s="1"/>
  <c r="N145" i="5" a="1"/>
  <c r="N145" i="5" s="1"/>
  <c r="N153" i="5" a="1"/>
  <c r="N153" i="5" s="1"/>
  <c r="O165" i="5" a="1"/>
  <c r="O165" i="5" s="1"/>
  <c r="P173" i="5" a="1"/>
  <c r="P173" i="5" s="1"/>
  <c r="L179" i="5" a="1"/>
  <c r="L179" i="5" s="1"/>
  <c r="F186" i="5" a="1"/>
  <c r="F186" i="5" s="1"/>
  <c r="N191" i="5" a="1"/>
  <c r="N191" i="5" s="1"/>
  <c r="D201" i="5" a="1"/>
  <c r="D201" i="5" s="1"/>
  <c r="O211" i="5" a="1"/>
  <c r="O211" i="5" s="1"/>
  <c r="E215" i="5" a="1"/>
  <c r="E215" i="5" s="1"/>
  <c r="M218" i="5" a="1"/>
  <c r="M218" i="5" s="1"/>
  <c r="P225" i="5" a="1"/>
  <c r="P225" i="5" s="1"/>
  <c r="G232" i="5" a="1"/>
  <c r="G232" i="5" s="1"/>
  <c r="O235" i="5" a="1"/>
  <c r="O235" i="5" s="1"/>
  <c r="G239" i="5" a="1"/>
  <c r="G239" i="5" s="1"/>
  <c r="G242" i="5" a="1"/>
  <c r="G242" i="5" s="1"/>
  <c r="M245" i="5" a="1"/>
  <c r="M245" i="5" s="1"/>
  <c r="E252" i="5" a="1"/>
  <c r="E252" i="5" s="1"/>
  <c r="G258" i="5" a="1"/>
  <c r="G258" i="5" s="1"/>
  <c r="E264" i="5" a="1"/>
  <c r="E264" i="5" s="1"/>
  <c r="I266" i="5" a="1"/>
  <c r="I266" i="5" s="1"/>
  <c r="L268" i="5" a="1"/>
  <c r="L268" i="5" s="1"/>
  <c r="P275" i="5" a="1"/>
  <c r="P275" i="5" s="1"/>
  <c r="G278" i="5" a="1"/>
  <c r="G278" i="5" s="1"/>
  <c r="H280" i="5" a="1"/>
  <c r="H280" i="5" s="1"/>
  <c r="O282" i="5" a="1"/>
  <c r="O282" i="5" s="1"/>
  <c r="F285" i="5" a="1"/>
  <c r="F285" i="5" s="1"/>
  <c r="M289" i="5" a="1"/>
  <c r="M289" i="5" s="1"/>
  <c r="P291" i="5" a="1"/>
  <c r="P291" i="5" s="1"/>
  <c r="F299" i="5" a="1"/>
  <c r="F299" i="5" s="1"/>
  <c r="H303" i="5" a="1"/>
  <c r="H303" i="5" s="1"/>
  <c r="K305" i="5" a="1"/>
  <c r="K305" i="5" s="1"/>
  <c r="F316" i="5" a="1"/>
  <c r="F316" i="5" s="1"/>
  <c r="G320" i="5" a="1"/>
  <c r="G320" i="5" s="1"/>
  <c r="H322" i="5" a="1"/>
  <c r="H322" i="5" s="1"/>
  <c r="M324" i="5" a="1"/>
  <c r="M324" i="5" s="1"/>
  <c r="K328" i="5" a="1"/>
  <c r="K328" i="5" s="1"/>
  <c r="P330" i="5" a="1"/>
  <c r="P330" i="5" s="1"/>
  <c r="O332" i="5" a="1"/>
  <c r="O332" i="5" s="1"/>
  <c r="N334" i="5" a="1"/>
  <c r="N334" i="5" s="1"/>
  <c r="I336" i="5" a="1"/>
  <c r="I336" i="5" s="1"/>
  <c r="M337" i="5" a="1"/>
  <c r="M337" i="5" s="1"/>
  <c r="G339" i="5" a="1"/>
  <c r="G339" i="5" s="1"/>
  <c r="K342" i="5" a="1"/>
  <c r="K342" i="5" s="1"/>
  <c r="L345" i="5" a="1"/>
  <c r="L345" i="5" s="1"/>
  <c r="D347" i="5" a="1"/>
  <c r="D347" i="5" s="1"/>
  <c r="P348" i="5" a="1"/>
  <c r="P348" i="5" s="1"/>
  <c r="L350" i="5" a="1"/>
  <c r="L350" i="5" s="1"/>
  <c r="P351" i="5" a="1"/>
  <c r="P351" i="5" s="1"/>
  <c r="M353" i="5" a="1"/>
  <c r="M353" i="5" s="1"/>
  <c r="K355" i="5" a="1"/>
  <c r="K355" i="5" s="1"/>
  <c r="P356" i="5" a="1"/>
  <c r="P356" i="5" s="1"/>
  <c r="L358" i="5" a="1"/>
  <c r="L358" i="5" s="1"/>
  <c r="I360" i="5" a="1"/>
  <c r="I360" i="5" s="1"/>
  <c r="P361" i="5" a="1"/>
  <c r="P361" i="5" s="1"/>
  <c r="K363" i="5" a="1"/>
  <c r="K363" i="5" s="1"/>
  <c r="H366" i="5" a="1"/>
  <c r="H366" i="5" s="1"/>
  <c r="N367" i="5" a="1"/>
  <c r="N367" i="5" s="1"/>
  <c r="I369" i="5" a="1"/>
  <c r="I369" i="5" s="1"/>
  <c r="N370" i="5" a="1"/>
  <c r="N370" i="5" s="1"/>
  <c r="F372" i="5" a="1"/>
  <c r="F372" i="5" s="1"/>
  <c r="L373" i="5" a="1"/>
  <c r="L373" i="5" s="1"/>
  <c r="D376" i="5" a="1"/>
  <c r="D376" i="5" s="1"/>
  <c r="G377" i="5" a="1"/>
  <c r="G377" i="5" s="1"/>
  <c r="L379" i="5" a="1"/>
  <c r="L379" i="5" s="1"/>
  <c r="M380" i="5" a="1"/>
  <c r="M380" i="5" s="1"/>
  <c r="N381" i="5" a="1"/>
  <c r="N381" i="5" s="1"/>
  <c r="E383" i="5" a="1"/>
  <c r="E383" i="5" s="1"/>
  <c r="I384" i="5" a="1"/>
  <c r="I384" i="5" s="1"/>
  <c r="K385" i="5" a="1"/>
  <c r="K385" i="5" s="1"/>
  <c r="L386" i="5" a="1"/>
  <c r="L386" i="5" s="1"/>
  <c r="D388" i="5" a="1"/>
  <c r="D388" i="5" s="1"/>
  <c r="E389" i="5" a="1"/>
  <c r="E389" i="5" s="1"/>
  <c r="I391" i="5" a="1"/>
  <c r="I391" i="5" s="1"/>
  <c r="J392" i="5" a="1"/>
  <c r="J392" i="5" s="1"/>
  <c r="N393" i="5" a="1"/>
  <c r="N393" i="5" s="1"/>
  <c r="D395" i="5" a="1"/>
  <c r="D395" i="5" s="1"/>
  <c r="H397" i="5" a="1"/>
  <c r="H397" i="5" s="1"/>
  <c r="K399" i="5" a="1"/>
  <c r="K399" i="5" s="1"/>
  <c r="M400" i="5" a="1"/>
  <c r="M400" i="5" s="1"/>
  <c r="H404" i="5" a="1"/>
  <c r="H404" i="5" s="1"/>
  <c r="I405" i="5" a="1"/>
  <c r="I405" i="5" s="1"/>
  <c r="I406" i="5" a="1"/>
  <c r="I406" i="5" s="1"/>
  <c r="L407" i="5" a="1"/>
  <c r="L407" i="5" s="1"/>
  <c r="K411" i="5" a="1"/>
  <c r="K411" i="5" s="1"/>
  <c r="N412" i="5" a="1"/>
  <c r="N412" i="5" s="1"/>
  <c r="N415" i="5" a="1"/>
  <c r="N415" i="5" s="1"/>
  <c r="M418" i="5" a="1"/>
  <c r="M418" i="5" s="1"/>
  <c r="N419" i="5" a="1"/>
  <c r="N419" i="5" s="1"/>
  <c r="M420" i="5" a="1"/>
  <c r="M420" i="5" s="1"/>
  <c r="L422" i="5" a="1"/>
  <c r="L422" i="5" s="1"/>
  <c r="M423" i="5" a="1"/>
  <c r="M423" i="5" s="1"/>
  <c r="L425" i="5" a="1"/>
  <c r="L425" i="5" s="1"/>
  <c r="M428" i="5" a="1"/>
  <c r="M428" i="5" s="1"/>
  <c r="E432" i="5" a="1"/>
  <c r="E432" i="5" s="1"/>
  <c r="E433" i="5" a="1"/>
  <c r="E433" i="5" s="1"/>
  <c r="E434" i="5" a="1"/>
  <c r="E434" i="5" s="1"/>
  <c r="G435" i="5" a="1"/>
  <c r="G435" i="5" s="1"/>
  <c r="I436" i="5" a="1"/>
  <c r="I436" i="5" s="1"/>
  <c r="G437" i="5" a="1"/>
  <c r="G437" i="5" s="1"/>
  <c r="E438" i="5" a="1"/>
  <c r="E438" i="5" s="1"/>
  <c r="O438" i="5" a="1"/>
  <c r="O438" i="5" s="1"/>
  <c r="M439" i="5" a="1"/>
  <c r="M439" i="5" s="1"/>
  <c r="K440" i="5" a="1"/>
  <c r="K440" i="5" s="1"/>
  <c r="H442" i="5" a="1"/>
  <c r="H442" i="5" s="1"/>
  <c r="E443" i="5" a="1"/>
  <c r="E443" i="5" s="1"/>
  <c r="N443" i="5" a="1"/>
  <c r="N443" i="5" s="1"/>
  <c r="L444" i="5" a="1"/>
  <c r="L444" i="5" s="1"/>
  <c r="K445" i="5" a="1"/>
  <c r="K445" i="5" s="1"/>
  <c r="K446" i="5" a="1"/>
  <c r="K446" i="5" s="1"/>
  <c r="I447" i="5" a="1"/>
  <c r="I447" i="5" s="1"/>
  <c r="E448" i="5" a="1"/>
  <c r="E448" i="5" s="1"/>
  <c r="J450" i="5" a="1"/>
  <c r="J450" i="5" s="1"/>
  <c r="J451" i="5" a="1"/>
  <c r="J451" i="5" s="1"/>
  <c r="H452" i="5" a="1"/>
  <c r="H452" i="5" s="1"/>
  <c r="D453" i="5" a="1"/>
  <c r="D453" i="5" s="1"/>
  <c r="N453" i="5" a="1"/>
  <c r="N453" i="5" s="1"/>
  <c r="K454" i="5" a="1"/>
  <c r="K454" i="5" s="1"/>
  <c r="J455" i="5" a="1"/>
  <c r="J455" i="5" s="1"/>
  <c r="J456" i="5" a="1"/>
  <c r="J456" i="5" s="1"/>
  <c r="G457" i="5" a="1"/>
  <c r="G457" i="5" s="1"/>
  <c r="D458" i="5" a="1"/>
  <c r="D458" i="5" s="1"/>
  <c r="N458" i="5" a="1"/>
  <c r="N458" i="5" s="1"/>
  <c r="L459" i="5" a="1"/>
  <c r="L459" i="5" s="1"/>
  <c r="J460" i="5" a="1"/>
  <c r="J460" i="5" s="1"/>
  <c r="D463" i="5" a="1"/>
  <c r="D463" i="5" s="1"/>
  <c r="N463" i="5" a="1"/>
  <c r="N463" i="5" s="1"/>
  <c r="O464" i="5" a="1"/>
  <c r="O464" i="5" s="1"/>
  <c r="L465" i="5" a="1"/>
  <c r="L465" i="5" s="1"/>
  <c r="K466" i="5" a="1"/>
  <c r="K466" i="5" s="1"/>
  <c r="H467" i="5" a="1"/>
  <c r="H467" i="5" s="1"/>
  <c r="H468" i="5" a="1"/>
  <c r="H468" i="5" s="1"/>
  <c r="F469" i="5" a="1"/>
  <c r="F469" i="5" s="1"/>
  <c r="O471" i="5" a="1"/>
  <c r="O471" i="5" s="1"/>
  <c r="J473" i="5" a="1"/>
  <c r="J473" i="5" s="1"/>
  <c r="I474" i="5" a="1"/>
  <c r="I474" i="5" s="1"/>
  <c r="D476" i="5" a="1"/>
  <c r="D476" i="5" s="1"/>
  <c r="P476" i="5" a="1"/>
  <c r="P476" i="5" s="1"/>
  <c r="O477" i="5" a="1"/>
  <c r="O477" i="5" s="1"/>
  <c r="M479" i="5" a="1"/>
  <c r="M479" i="5" s="1"/>
  <c r="K480" i="5" a="1"/>
  <c r="K480" i="5" s="1"/>
  <c r="D483" i="5" a="1"/>
  <c r="D483" i="5" s="1"/>
  <c r="P483" i="5" a="1"/>
  <c r="P483" i="5" s="1"/>
  <c r="N484" i="5" a="1"/>
  <c r="N484" i="5" s="1"/>
  <c r="L485" i="5" a="1"/>
  <c r="L485" i="5" s="1"/>
  <c r="J487" i="5" a="1"/>
  <c r="J487" i="5" s="1"/>
  <c r="I488" i="5" a="1"/>
  <c r="I488" i="5" s="1"/>
  <c r="G489" i="5" a="1"/>
  <c r="G489" i="5" s="1"/>
  <c r="O490" i="5" a="1"/>
  <c r="O490" i="5" s="1"/>
  <c r="N491" i="5" a="1"/>
  <c r="N491" i="5" s="1"/>
  <c r="K492" i="5" a="1"/>
  <c r="K492" i="5" s="1"/>
  <c r="H495" i="5" a="1"/>
  <c r="H495" i="5" s="1"/>
  <c r="G496" i="5" a="1"/>
  <c r="G496" i="5" s="1"/>
  <c r="P497" i="5" a="1"/>
  <c r="P497" i="5" s="1"/>
  <c r="M498" i="5" a="1"/>
  <c r="M498" i="5" s="1"/>
  <c r="H500" i="5" a="1"/>
  <c r="H500" i="5" s="1"/>
  <c r="P501" i="5" a="1"/>
  <c r="P501" i="5" s="1"/>
  <c r="O502" i="5" a="1"/>
  <c r="O502" i="5" s="1"/>
  <c r="M503" i="5" a="1"/>
  <c r="M503" i="5" s="1"/>
  <c r="L504" i="5" a="1"/>
  <c r="L504" i="5" s="1"/>
  <c r="J506" i="5" a="1"/>
  <c r="J506" i="5" s="1"/>
  <c r="H507" i="5" a="1"/>
  <c r="H507" i="5" s="1"/>
  <c r="F508" i="5" a="1"/>
  <c r="F508" i="5" s="1"/>
  <c r="P509" i="5" a="1"/>
  <c r="P509" i="5" s="1"/>
  <c r="N510" i="5" a="1"/>
  <c r="N510" i="5" s="1"/>
  <c r="L511" i="5" a="1"/>
  <c r="L511" i="5" s="1"/>
  <c r="H513" i="5" a="1"/>
  <c r="H513" i="5" s="1"/>
  <c r="E514" i="5" a="1"/>
  <c r="E514" i="5" s="1"/>
  <c r="I516" i="5" a="1"/>
  <c r="I516" i="5" s="1"/>
  <c r="L8" i="5" a="1"/>
  <c r="L8" i="5" s="1"/>
  <c r="P16" i="5" a="1"/>
  <c r="P16" i="5" s="1"/>
  <c r="I79" i="5" a="1"/>
  <c r="I79" i="5" s="1"/>
  <c r="D109" i="5" a="1"/>
  <c r="D109" i="5" s="1"/>
  <c r="E124" i="5" a="1"/>
  <c r="E124" i="5" s="1"/>
  <c r="J138" i="5" a="1"/>
  <c r="J138" i="5" s="1"/>
  <c r="O153" i="5" a="1"/>
  <c r="O153" i="5" s="1"/>
  <c r="K167" i="5" a="1"/>
  <c r="K167" i="5" s="1"/>
  <c r="M179" i="5" a="1"/>
  <c r="M179" i="5" s="1"/>
  <c r="E192" i="5" a="1"/>
  <c r="E192" i="5" s="1"/>
  <c r="E201" i="5" a="1"/>
  <c r="E201" i="5" s="1"/>
  <c r="P208" i="5" a="1"/>
  <c r="P208" i="5" s="1"/>
  <c r="F215" i="5" a="1"/>
  <c r="F215" i="5" s="1"/>
  <c r="K222" i="5" a="1"/>
  <c r="K222" i="5" s="1"/>
  <c r="I239" i="5" a="1"/>
  <c r="I239" i="5" s="1"/>
  <c r="P248" i="5" a="1"/>
  <c r="P248" i="5" s="1"/>
  <c r="N255" i="5" a="1"/>
  <c r="N255" i="5" s="1"/>
  <c r="I261" i="5" a="1"/>
  <c r="I261" i="5" s="1"/>
  <c r="E269" i="5" a="1"/>
  <c r="E269" i="5" s="1"/>
  <c r="I316" i="5" a="1"/>
  <c r="I316" i="5" s="1"/>
  <c r="D329" i="5" a="1"/>
  <c r="D329" i="5" s="1"/>
  <c r="J336" i="5" a="1"/>
  <c r="J336" i="5" s="1"/>
  <c r="D341" i="5" a="1"/>
  <c r="D341" i="5" s="1"/>
  <c r="F344" i="5" a="1"/>
  <c r="F344" i="5" s="1"/>
  <c r="N350" i="5" a="1"/>
  <c r="N350" i="5" s="1"/>
  <c r="E357" i="5" a="1"/>
  <c r="E357" i="5" s="1"/>
  <c r="L363" i="5" a="1"/>
  <c r="L363" i="5" s="1"/>
  <c r="I366" i="5" a="1"/>
  <c r="I366" i="5" s="1"/>
  <c r="J369" i="5" a="1"/>
  <c r="J369" i="5" s="1"/>
  <c r="H377" i="5" a="1"/>
  <c r="H377" i="5" s="1"/>
  <c r="M379" i="5" a="1"/>
  <c r="M379" i="5" s="1"/>
  <c r="I20" i="5" a="1"/>
  <c r="I20" i="5" s="1"/>
  <c r="O53" i="5" a="1"/>
  <c r="O53" i="5" s="1"/>
  <c r="E81" i="5" a="1"/>
  <c r="E81" i="5" s="1"/>
  <c r="P92" i="5" a="1"/>
  <c r="P92" i="5" s="1"/>
  <c r="O118" i="5" a="1"/>
  <c r="O118" i="5" s="1"/>
  <c r="N132" i="5" a="1"/>
  <c r="N132" i="5" s="1"/>
  <c r="E162" i="5" a="1"/>
  <c r="E162" i="5" s="1"/>
  <c r="N168" i="5" a="1"/>
  <c r="N168" i="5" s="1"/>
  <c r="D176" i="5" a="1"/>
  <c r="D176" i="5" s="1"/>
  <c r="E182" i="5" a="1"/>
  <c r="E182" i="5" s="1"/>
  <c r="M197" i="5" a="1"/>
  <c r="M197" i="5" s="1"/>
  <c r="M202" i="5" a="1"/>
  <c r="M202" i="5" s="1"/>
  <c r="F206" i="5" a="1"/>
  <c r="F206" i="5" s="1"/>
  <c r="L209" i="5" a="1"/>
  <c r="L209" i="5" s="1"/>
  <c r="D213" i="5" a="1"/>
  <c r="D213" i="5" s="1"/>
  <c r="M219" i="5" a="1"/>
  <c r="M219" i="5" s="1"/>
  <c r="I223" i="5" a="1"/>
  <c r="I223" i="5" s="1"/>
  <c r="K226" i="5" a="1"/>
  <c r="K226" i="5" s="1"/>
  <c r="J236" i="5" a="1"/>
  <c r="J236" i="5" s="1"/>
  <c r="D240" i="5" a="1"/>
  <c r="D240" i="5" s="1"/>
  <c r="L243" i="5" a="1"/>
  <c r="L243" i="5" s="1"/>
  <c r="L246" i="5" a="1"/>
  <c r="L246" i="5" s="1"/>
  <c r="D250" i="5" a="1"/>
  <c r="D250" i="5" s="1"/>
  <c r="G256" i="5" a="1"/>
  <c r="G256" i="5" s="1"/>
  <c r="H259" i="5" a="1"/>
  <c r="H259" i="5" s="1"/>
  <c r="G262" i="5" a="1"/>
  <c r="G262" i="5" s="1"/>
  <c r="J264" i="5" a="1"/>
  <c r="J264" i="5" s="1"/>
  <c r="F267" i="5" a="1"/>
  <c r="F267" i="5" s="1"/>
  <c r="K269" i="5" a="1"/>
  <c r="K269" i="5" s="1"/>
  <c r="G274" i="5" a="1"/>
  <c r="G274" i="5" s="1"/>
  <c r="I276" i="5" a="1"/>
  <c r="I276" i="5" s="1"/>
  <c r="O283" i="5" a="1"/>
  <c r="O283" i="5" s="1"/>
  <c r="N285" i="5" a="1"/>
  <c r="N285" i="5" s="1"/>
  <c r="L292" i="5" a="1"/>
  <c r="L292" i="5" s="1"/>
  <c r="H297" i="5" a="1"/>
  <c r="H297" i="5" s="1"/>
  <c r="K299" i="5" a="1"/>
  <c r="K299" i="5" s="1"/>
  <c r="F304" i="5" a="1"/>
  <c r="F304" i="5" s="1"/>
  <c r="P305" i="5" a="1"/>
  <c r="P305" i="5" s="1"/>
  <c r="G308" i="5" a="1"/>
  <c r="G308" i="5" s="1"/>
  <c r="I310" i="5" a="1"/>
  <c r="I310" i="5" s="1"/>
  <c r="I312" i="5" a="1"/>
  <c r="I312" i="5" s="1"/>
  <c r="N314" i="5" a="1"/>
  <c r="N314" i="5" s="1"/>
  <c r="N316" i="5" a="1"/>
  <c r="N316" i="5" s="1"/>
  <c r="N318" i="5" a="1"/>
  <c r="N318" i="5" s="1"/>
  <c r="E321" i="5" a="1"/>
  <c r="E321" i="5" s="1"/>
  <c r="E323" i="5" a="1"/>
  <c r="E323" i="5" s="1"/>
  <c r="P324" i="5" a="1"/>
  <c r="P324" i="5" s="1"/>
  <c r="G327" i="5" a="1"/>
  <c r="G327" i="5" s="1"/>
  <c r="I329" i="5" a="1"/>
  <c r="I329" i="5" s="1"/>
  <c r="L333" i="5" a="1"/>
  <c r="L333" i="5" s="1"/>
  <c r="G335" i="5" a="1"/>
  <c r="G335" i="5" s="1"/>
  <c r="L336" i="5" a="1"/>
  <c r="L336" i="5" s="1"/>
  <c r="G338" i="5" a="1"/>
  <c r="G338" i="5" s="1"/>
  <c r="O339" i="5" a="1"/>
  <c r="O339" i="5" s="1"/>
  <c r="G341" i="5" a="1"/>
  <c r="G341" i="5" s="1"/>
  <c r="D343" i="5" a="1"/>
  <c r="D343" i="5" s="1"/>
  <c r="L344" i="5" a="1"/>
  <c r="L344" i="5" s="1"/>
  <c r="D346" i="5" a="1"/>
  <c r="D346" i="5" s="1"/>
  <c r="H349" i="5" a="1"/>
  <c r="H349" i="5" s="1"/>
  <c r="I354" i="5" a="1"/>
  <c r="I354" i="5" s="1"/>
  <c r="G359" i="5" a="1"/>
  <c r="G359" i="5" s="1"/>
  <c r="P360" i="5" a="1"/>
  <c r="P360" i="5" s="1"/>
  <c r="I362" i="5" a="1"/>
  <c r="I362" i="5" s="1"/>
  <c r="M366" i="5" a="1"/>
  <c r="M366" i="5" s="1"/>
  <c r="H368" i="5" a="1"/>
  <c r="H368" i="5" s="1"/>
  <c r="O369" i="5" a="1"/>
  <c r="O369" i="5" s="1"/>
  <c r="M372" i="5" a="1"/>
  <c r="M372" i="5" s="1"/>
  <c r="O373" i="5" a="1"/>
  <c r="O373" i="5" s="1"/>
  <c r="F375" i="5" a="1"/>
  <c r="F375" i="5" s="1"/>
  <c r="I376" i="5" a="1"/>
  <c r="I376" i="5" s="1"/>
  <c r="K377" i="5" a="1"/>
  <c r="K377" i="5" s="1"/>
  <c r="N378" i="5" a="1"/>
  <c r="N378" i="5" s="1"/>
  <c r="D381" i="5" a="1"/>
  <c r="D381" i="5" s="1"/>
  <c r="K383" i="5" a="1"/>
  <c r="K383" i="5" s="1"/>
  <c r="M384" i="5" a="1"/>
  <c r="M384" i="5" s="1"/>
  <c r="O385" i="5" a="1"/>
  <c r="O385" i="5" s="1"/>
  <c r="H388" i="5" a="1"/>
  <c r="H388" i="5" s="1"/>
  <c r="K389" i="5" a="1"/>
  <c r="K389" i="5" s="1"/>
  <c r="L390" i="5" a="1"/>
  <c r="L390" i="5" s="1"/>
  <c r="M391" i="5" a="1"/>
  <c r="M391" i="5" s="1"/>
  <c r="O392" i="5" a="1"/>
  <c r="O392" i="5" s="1"/>
  <c r="G395" i="5" a="1"/>
  <c r="G395" i="5" s="1"/>
  <c r="M397" i="5" a="1"/>
  <c r="M397" i="5" s="1"/>
  <c r="O399" i="5" a="1"/>
  <c r="O399" i="5" s="1"/>
  <c r="F401" i="5" a="1"/>
  <c r="F401" i="5" s="1"/>
  <c r="G402" i="5" a="1"/>
  <c r="G402" i="5" s="1"/>
  <c r="J403" i="5" a="1"/>
  <c r="J403" i="5" s="1"/>
  <c r="L405" i="5" a="1"/>
  <c r="L405" i="5" s="1"/>
  <c r="O406" i="5" a="1"/>
  <c r="O406" i="5" s="1"/>
  <c r="P407" i="5" a="1"/>
  <c r="P407" i="5" s="1"/>
  <c r="P409" i="5" a="1"/>
  <c r="P409" i="5" s="1"/>
  <c r="P411" i="5" a="1"/>
  <c r="P411" i="5" s="1"/>
  <c r="E413" i="5" a="1"/>
  <c r="E413" i="5" s="1"/>
  <c r="F415" i="5" a="1"/>
  <c r="F415" i="5" s="1"/>
  <c r="D417" i="5" a="1"/>
  <c r="D417" i="5" s="1"/>
  <c r="D418" i="5" a="1"/>
  <c r="D418" i="5" s="1"/>
  <c r="F420" i="5" a="1"/>
  <c r="F420" i="5" s="1"/>
  <c r="D422" i="5" a="1"/>
  <c r="D422" i="5" s="1"/>
  <c r="P422" i="5" a="1"/>
  <c r="P422" i="5" s="1"/>
  <c r="D424" i="5" a="1"/>
  <c r="D424" i="5" s="1"/>
  <c r="P424" i="5" a="1"/>
  <c r="P424" i="5" s="1"/>
  <c r="P426" i="5" a="1"/>
  <c r="P426" i="5" s="1"/>
  <c r="P427" i="5" a="1"/>
  <c r="P427" i="5" s="1"/>
  <c r="E429" i="5" a="1"/>
  <c r="E429" i="5" s="1"/>
  <c r="H431" i="5" a="1"/>
  <c r="H431" i="5" s="1"/>
  <c r="H432" i="5" a="1"/>
  <c r="H432" i="5" s="1"/>
  <c r="J433" i="5" a="1"/>
  <c r="J433" i="5" s="1"/>
  <c r="I434" i="5" a="1"/>
  <c r="I434" i="5" s="1"/>
  <c r="M436" i="5" a="1"/>
  <c r="M436" i="5" s="1"/>
  <c r="H438" i="5" a="1"/>
  <c r="H438" i="5" s="1"/>
  <c r="E439" i="5" a="1"/>
  <c r="E439" i="5" s="1"/>
  <c r="P439" i="5" a="1"/>
  <c r="P439" i="5" s="1"/>
  <c r="N440" i="5" a="1"/>
  <c r="N440" i="5" s="1"/>
  <c r="N441" i="5" a="1"/>
  <c r="N441" i="5" s="1"/>
  <c r="D444" i="5" a="1"/>
  <c r="D444" i="5" s="1"/>
  <c r="P444" i="5" a="1"/>
  <c r="P444" i="5" s="1"/>
  <c r="O445" i="5" a="1"/>
  <c r="O445" i="5" s="1"/>
  <c r="D449" i="5" a="1"/>
  <c r="D449" i="5" s="1"/>
  <c r="O449" i="5" a="1"/>
  <c r="O449" i="5" s="1"/>
  <c r="M450" i="5" a="1"/>
  <c r="M450" i="5" s="1"/>
  <c r="D454" i="5" a="1"/>
  <c r="D454" i="5" s="1"/>
  <c r="N455" i="5" a="1"/>
  <c r="N455" i="5" s="1"/>
  <c r="M456" i="5" a="1"/>
  <c r="M456" i="5" s="1"/>
  <c r="G458" i="5" a="1"/>
  <c r="G458" i="5" s="1"/>
  <c r="E459" i="5" a="1"/>
  <c r="E459" i="5" s="1"/>
  <c r="P459" i="5" a="1"/>
  <c r="P459" i="5" s="1"/>
  <c r="O460" i="5" a="1"/>
  <c r="O460" i="5" s="1"/>
  <c r="M461" i="5" a="1"/>
  <c r="M461" i="5" s="1"/>
  <c r="J462" i="5" a="1"/>
  <c r="J462" i="5" s="1"/>
  <c r="G463" i="5" a="1"/>
  <c r="G463" i="5" s="1"/>
  <c r="F464" i="5" a="1"/>
  <c r="F464" i="5" s="1"/>
  <c r="E465" i="5" a="1"/>
  <c r="E465" i="5" s="1"/>
  <c r="P465" i="5" a="1"/>
  <c r="P465" i="5" s="1"/>
  <c r="N466" i="5" a="1"/>
  <c r="N466" i="5" s="1"/>
  <c r="K468" i="5" a="1"/>
  <c r="K468" i="5" s="1"/>
  <c r="I470" i="5" a="1"/>
  <c r="I470" i="5" s="1"/>
  <c r="F471" i="5" a="1"/>
  <c r="F471" i="5" s="1"/>
  <c r="P472" i="5" a="1"/>
  <c r="P472" i="5" s="1"/>
  <c r="I475" i="5" a="1"/>
  <c r="I475" i="5" s="1"/>
  <c r="H476" i="5" a="1"/>
  <c r="H476" i="5" s="1"/>
  <c r="F477" i="5" a="1"/>
  <c r="F477" i="5" s="1"/>
  <c r="G478" i="5" a="1"/>
  <c r="G478" i="5" s="1"/>
  <c r="E479" i="5" a="1"/>
  <c r="E479" i="5" s="1"/>
  <c r="P479" i="5" a="1"/>
  <c r="P479" i="5" s="1"/>
  <c r="M481" i="5" a="1"/>
  <c r="M481" i="5" s="1"/>
  <c r="K482" i="5" a="1"/>
  <c r="K482" i="5" s="1"/>
  <c r="G484" i="5" a="1"/>
  <c r="G484" i="5" s="1"/>
  <c r="O486" i="5" a="1"/>
  <c r="O486" i="5" s="1"/>
  <c r="O487" i="5" a="1"/>
  <c r="O487" i="5" s="1"/>
  <c r="F491" i="5" a="1"/>
  <c r="F491" i="5" s="1"/>
  <c r="N493" i="5" a="1"/>
  <c r="N493" i="5" s="1"/>
  <c r="J496" i="5" a="1"/>
  <c r="J496" i="5" s="1"/>
  <c r="G497" i="5" a="1"/>
  <c r="G497" i="5" s="1"/>
  <c r="P498" i="5" a="1"/>
  <c r="P498" i="5" s="1"/>
  <c r="M499" i="5" a="1"/>
  <c r="M499" i="5" s="1"/>
  <c r="K500" i="5" a="1"/>
  <c r="K500" i="5" s="1"/>
  <c r="H502" i="5" a="1"/>
  <c r="H502" i="5" s="1"/>
  <c r="D504" i="5" a="1"/>
  <c r="D504" i="5" s="1"/>
  <c r="O504" i="5" a="1"/>
  <c r="O504" i="5" s="1"/>
  <c r="N505" i="5" a="1"/>
  <c r="N505" i="5" s="1"/>
  <c r="M506" i="5" a="1"/>
  <c r="M506" i="5" s="1"/>
  <c r="J508" i="5" a="1"/>
  <c r="J508" i="5" s="1"/>
  <c r="I509" i="5" a="1"/>
  <c r="I509" i="5" s="1"/>
  <c r="G510" i="5" a="1"/>
  <c r="G510" i="5" s="1"/>
  <c r="D511" i="5" a="1"/>
  <c r="D511" i="5" s="1"/>
  <c r="P511" i="5" a="1"/>
  <c r="P511" i="5" s="1"/>
  <c r="H514" i="5" a="1"/>
  <c r="H514" i="5" s="1"/>
  <c r="E515" i="5" a="1"/>
  <c r="E515" i="5" s="1"/>
  <c r="O515" i="5" a="1"/>
  <c r="O515" i="5" s="1"/>
  <c r="G8" i="5" a="1"/>
  <c r="G8" i="5" s="1"/>
  <c r="G230" i="5" a="1"/>
  <c r="G230" i="5" s="1"/>
  <c r="K233" i="5" a="1"/>
  <c r="K233" i="5" s="1"/>
  <c r="K236" i="5" a="1"/>
  <c r="K236" i="5" s="1"/>
  <c r="G240" i="5" a="1"/>
  <c r="G240" i="5" s="1"/>
  <c r="M243" i="5" a="1"/>
  <c r="M243" i="5" s="1"/>
  <c r="G250" i="5" a="1"/>
  <c r="G250" i="5" s="1"/>
  <c r="F253" i="5" a="1"/>
  <c r="F253" i="5" s="1"/>
  <c r="H256" i="5" a="1"/>
  <c r="H256" i="5" s="1"/>
  <c r="I259" i="5" a="1"/>
  <c r="I259" i="5" s="1"/>
  <c r="H262" i="5" a="1"/>
  <c r="H262" i="5" s="1"/>
  <c r="F272" i="5" a="1"/>
  <c r="F272" i="5" s="1"/>
  <c r="H274" i="5" a="1"/>
  <c r="H274" i="5" s="1"/>
  <c r="J276" i="5" a="1"/>
  <c r="J276" i="5" s="1"/>
  <c r="O278" i="5" a="1"/>
  <c r="O278" i="5" s="1"/>
  <c r="G281" i="5" a="1"/>
  <c r="G281" i="5" s="1"/>
  <c r="O285" i="5" a="1"/>
  <c r="O285" i="5" s="1"/>
  <c r="G288" i="5" a="1"/>
  <c r="G288" i="5" s="1"/>
  <c r="M290" i="5" a="1"/>
  <c r="M290" i="5" s="1"/>
  <c r="M292" i="5" a="1"/>
  <c r="M292" i="5" s="1"/>
  <c r="P294" i="5" a="1"/>
  <c r="P294" i="5" s="1"/>
  <c r="I297" i="5" a="1"/>
  <c r="I297" i="5" s="1"/>
  <c r="D302" i="5" a="1"/>
  <c r="D302" i="5" s="1"/>
  <c r="D306" i="5" a="1"/>
  <c r="D306" i="5" s="1"/>
  <c r="J310" i="5" a="1"/>
  <c r="J310" i="5" s="1"/>
  <c r="O314" i="5" a="1"/>
  <c r="O314" i="5" s="1"/>
  <c r="D325" i="5" a="1"/>
  <c r="D325" i="5" s="1"/>
  <c r="L331" i="5" a="1"/>
  <c r="L331" i="5" s="1"/>
  <c r="M333" i="5" a="1"/>
  <c r="M333" i="5" s="1"/>
  <c r="H338" i="5" a="1"/>
  <c r="H338" i="5" s="1"/>
  <c r="P339" i="5" a="1"/>
  <c r="P339" i="5" s="1"/>
  <c r="H341" i="5" a="1"/>
  <c r="H341" i="5" s="1"/>
  <c r="E343" i="5" a="1"/>
  <c r="E343" i="5" s="1"/>
  <c r="M347" i="5" a="1"/>
  <c r="M347" i="5" s="1"/>
  <c r="D351" i="5" a="1"/>
  <c r="D351" i="5" s="1"/>
  <c r="L352" i="5" a="1"/>
  <c r="L352" i="5" s="1"/>
  <c r="J354" i="5" a="1"/>
  <c r="J354" i="5" s="1"/>
  <c r="N355" i="5" a="1"/>
  <c r="N355" i="5" s="1"/>
  <c r="J357" i="5" a="1"/>
  <c r="J357" i="5" s="1"/>
  <c r="H359" i="5" a="1"/>
  <c r="H359" i="5" s="1"/>
  <c r="D364" i="5" a="1"/>
  <c r="D364" i="5" s="1"/>
  <c r="I365" i="5" a="1"/>
  <c r="I365" i="5" s="1"/>
  <c r="N366" i="5" a="1"/>
  <c r="N366" i="5" s="1"/>
  <c r="I368" i="5" a="1"/>
  <c r="I368" i="5" s="1"/>
  <c r="F371" i="5" a="1"/>
  <c r="F371" i="5" s="1"/>
  <c r="N372" i="5" a="1"/>
  <c r="N372" i="5" s="1"/>
  <c r="P373" i="5" a="1"/>
  <c r="P373" i="5" s="1"/>
  <c r="G375" i="5" a="1"/>
  <c r="G375" i="5" s="1"/>
  <c r="L377" i="5" a="1"/>
  <c r="L377" i="5" s="1"/>
  <c r="O378" i="5" a="1"/>
  <c r="O378" i="5" s="1"/>
  <c r="E381" i="5" a="1"/>
  <c r="E381" i="5" s="1"/>
  <c r="G382" i="5" a="1"/>
  <c r="G382" i="5" s="1"/>
  <c r="L383" i="5" a="1"/>
  <c r="L383" i="5" s="1"/>
  <c r="N384" i="5" a="1"/>
  <c r="N384" i="5" s="1"/>
  <c r="E387" i="5" a="1"/>
  <c r="E387" i="5" s="1"/>
  <c r="I388" i="5" a="1"/>
  <c r="I388" i="5" s="1"/>
  <c r="M390" i="5" a="1"/>
  <c r="M390" i="5" s="1"/>
  <c r="P392" i="5" a="1"/>
  <c r="P392" i="5" s="1"/>
  <c r="G394" i="5" a="1"/>
  <c r="G394" i="5" s="1"/>
  <c r="H395" i="5" a="1"/>
  <c r="H395" i="5" s="1"/>
  <c r="J396" i="5" a="1"/>
  <c r="J396" i="5" s="1"/>
  <c r="N397" i="5" a="1"/>
  <c r="N397" i="5" s="1"/>
  <c r="N398" i="5" a="1"/>
  <c r="N398" i="5" s="1"/>
  <c r="P399" i="5" a="1"/>
  <c r="P399" i="5" s="1"/>
  <c r="H402" i="5" a="1"/>
  <c r="H402" i="5" s="1"/>
  <c r="J20" i="5" a="1"/>
  <c r="J20" i="5" s="1"/>
  <c r="F35" i="5" a="1"/>
  <c r="F35" i="5" s="1"/>
  <c r="O81" i="5" a="1"/>
  <c r="O81" i="5" s="1"/>
  <c r="D93" i="5" a="1"/>
  <c r="D93" i="5" s="1"/>
  <c r="E102" i="5" a="1"/>
  <c r="E102" i="5" s="1"/>
  <c r="I110" i="5" a="1"/>
  <c r="I110" i="5" s="1"/>
  <c r="P118" i="5" a="1"/>
  <c r="P118" i="5" s="1"/>
  <c r="P125" i="5" a="1"/>
  <c r="P125" i="5" s="1"/>
  <c r="F133" i="5" a="1"/>
  <c r="F133" i="5" s="1"/>
  <c r="I141" i="5" a="1"/>
  <c r="I141" i="5" s="1"/>
  <c r="M148" i="5" a="1"/>
  <c r="M148" i="5" s="1"/>
  <c r="K154" i="5" a="1"/>
  <c r="K154" i="5" s="1"/>
  <c r="H162" i="5" a="1"/>
  <c r="H162" i="5" s="1"/>
  <c r="H176" i="5" a="1"/>
  <c r="H176" i="5" s="1"/>
  <c r="F182" i="5" a="1"/>
  <c r="F182" i="5" s="1"/>
  <c r="J187" i="5" a="1"/>
  <c r="J187" i="5" s="1"/>
  <c r="E193" i="5" a="1"/>
  <c r="E193" i="5" s="1"/>
  <c r="N209" i="5" a="1"/>
  <c r="N209" i="5" s="1"/>
  <c r="E213" i="5" a="1"/>
  <c r="E213" i="5" s="1"/>
  <c r="H216" i="5" a="1"/>
  <c r="H216" i="5" s="1"/>
  <c r="H220" i="5" a="1"/>
  <c r="H220" i="5" s="1"/>
  <c r="N226" i="5" a="1"/>
  <c r="N226" i="5" s="1"/>
  <c r="D380" i="5" a="1"/>
  <c r="D380" i="5" s="1"/>
  <c r="O40" i="5" a="1"/>
  <c r="O40" i="5" s="1"/>
  <c r="K61" i="5" a="1"/>
  <c r="K61" i="5" s="1"/>
  <c r="K85" i="5" a="1"/>
  <c r="K85" i="5" s="1"/>
  <c r="K121" i="5" a="1"/>
  <c r="K121" i="5" s="1"/>
  <c r="D144" i="5" a="1"/>
  <c r="D144" i="5" s="1"/>
  <c r="L183" i="5" a="1"/>
  <c r="L183" i="5" s="1"/>
  <c r="M190" i="5" a="1"/>
  <c r="M190" i="5" s="1"/>
  <c r="J204" i="5" a="1"/>
  <c r="J204" i="5" s="1"/>
  <c r="L210" i="5" a="1"/>
  <c r="L210" i="5" s="1"/>
  <c r="I219" i="5" a="1"/>
  <c r="I219" i="5" s="1"/>
  <c r="E234" i="5" a="1"/>
  <c r="E234" i="5" s="1"/>
  <c r="N248" i="5" a="1"/>
  <c r="N248" i="5" s="1"/>
  <c r="O253" i="5" a="1"/>
  <c r="O253" i="5" s="1"/>
  <c r="D258" i="5" a="1"/>
  <c r="D258" i="5" s="1"/>
  <c r="L262" i="5" a="1"/>
  <c r="L262" i="5" s="1"/>
  <c r="N265" i="5" a="1"/>
  <c r="N265" i="5" s="1"/>
  <c r="G276" i="5" a="1"/>
  <c r="G276" i="5" s="1"/>
  <c r="L279" i="5" a="1"/>
  <c r="L279" i="5" s="1"/>
  <c r="L286" i="5" a="1"/>
  <c r="L286" i="5" s="1"/>
  <c r="O292" i="5" a="1"/>
  <c r="O292" i="5" s="1"/>
  <c r="L295" i="5" a="1"/>
  <c r="L295" i="5" s="1"/>
  <c r="N299" i="5" a="1"/>
  <c r="N299" i="5" s="1"/>
  <c r="O302" i="5" a="1"/>
  <c r="O302" i="5" s="1"/>
  <c r="O305" i="5" a="1"/>
  <c r="O305" i="5" s="1"/>
  <c r="F309" i="5" a="1"/>
  <c r="F309" i="5" s="1"/>
  <c r="G315" i="5" a="1"/>
  <c r="G315" i="5" s="1"/>
  <c r="K318" i="5" a="1"/>
  <c r="K318" i="5" s="1"/>
  <c r="I321" i="5" a="1"/>
  <c r="I321" i="5" s="1"/>
  <c r="H324" i="5" a="1"/>
  <c r="H324" i="5" s="1"/>
  <c r="O327" i="5" a="1"/>
  <c r="O327" i="5" s="1"/>
  <c r="K330" i="5" a="1"/>
  <c r="K330" i="5" s="1"/>
  <c r="D334" i="5" a="1"/>
  <c r="D334" i="5" s="1"/>
  <c r="H340" i="5" a="1"/>
  <c r="H340" i="5" s="1"/>
  <c r="O342" i="5" a="1"/>
  <c r="O342" i="5" s="1"/>
  <c r="O344" i="5" a="1"/>
  <c r="O344" i="5" s="1"/>
  <c r="F347" i="5" a="1"/>
  <c r="F347" i="5" s="1"/>
  <c r="M349" i="5" a="1"/>
  <c r="M349" i="5" s="1"/>
  <c r="O351" i="5" a="1"/>
  <c r="O351" i="5" s="1"/>
  <c r="K354" i="5" a="1"/>
  <c r="K354" i="5" s="1"/>
  <c r="K356" i="5" a="1"/>
  <c r="K356" i="5" s="1"/>
  <c r="I359" i="5" a="1"/>
  <c r="I359" i="5" s="1"/>
  <c r="M361" i="5" a="1"/>
  <c r="M361" i="5" s="1"/>
  <c r="P363" i="5" a="1"/>
  <c r="P363" i="5" s="1"/>
  <c r="F368" i="5" a="1"/>
  <c r="F368" i="5" s="1"/>
  <c r="F370" i="5" a="1"/>
  <c r="F370" i="5" s="1"/>
  <c r="I372" i="5" a="1"/>
  <c r="I372" i="5" s="1"/>
  <c r="G374" i="5" a="1"/>
  <c r="G374" i="5" s="1"/>
  <c r="N375" i="5" a="1"/>
  <c r="N375" i="5" s="1"/>
  <c r="O377" i="5" a="1"/>
  <c r="O377" i="5" s="1"/>
  <c r="G384" i="5" a="1"/>
  <c r="G384" i="5" s="1"/>
  <c r="I387" i="5" a="1"/>
  <c r="I387" i="5" s="1"/>
  <c r="E392" i="5" a="1"/>
  <c r="E392" i="5" s="1"/>
  <c r="H398" i="5" a="1"/>
  <c r="H398" i="5" s="1"/>
  <c r="I404" i="5" a="1"/>
  <c r="I404" i="5" s="1"/>
  <c r="M405" i="5" a="1"/>
  <c r="M405" i="5" s="1"/>
  <c r="L409" i="5" a="1"/>
  <c r="L409" i="5" s="1"/>
  <c r="F412" i="5" a="1"/>
  <c r="F412" i="5" s="1"/>
  <c r="K413" i="5" a="1"/>
  <c r="K413" i="5" s="1"/>
  <c r="M414" i="5" a="1"/>
  <c r="M414" i="5" s="1"/>
  <c r="F417" i="5" a="1"/>
  <c r="F417" i="5" s="1"/>
  <c r="H418" i="5" a="1"/>
  <c r="H418" i="5" s="1"/>
  <c r="L419" i="5" a="1"/>
  <c r="L419" i="5" s="1"/>
  <c r="P420" i="5" a="1"/>
  <c r="P420" i="5" s="1"/>
  <c r="E422" i="5" a="1"/>
  <c r="E422" i="5" s="1"/>
  <c r="D24" i="5" a="1"/>
  <c r="D24" i="5" s="1"/>
  <c r="I44" i="5" a="1"/>
  <c r="I44" i="5" s="1"/>
  <c r="F70" i="5" a="1"/>
  <c r="F70" i="5" s="1"/>
  <c r="P102" i="5" a="1"/>
  <c r="P102" i="5" s="1"/>
  <c r="O147" i="5" a="1"/>
  <c r="O147" i="5" s="1"/>
  <c r="E157" i="5" a="1"/>
  <c r="E157" i="5" s="1"/>
  <c r="N167" i="5" a="1"/>
  <c r="N167" i="5" s="1"/>
  <c r="N176" i="5" a="1"/>
  <c r="N176" i="5" s="1"/>
  <c r="D194" i="5" a="1"/>
  <c r="D194" i="5" s="1"/>
  <c r="D200" i="5" a="1"/>
  <c r="D200" i="5" s="1"/>
  <c r="D211" i="5" a="1"/>
  <c r="D211" i="5" s="1"/>
  <c r="E216" i="5" a="1"/>
  <c r="E216" i="5" s="1"/>
  <c r="F221" i="5" a="1"/>
  <c r="F221" i="5" s="1"/>
  <c r="I226" i="5" a="1"/>
  <c r="I226" i="5" s="1"/>
  <c r="D231" i="5" a="1"/>
  <c r="D231" i="5" s="1"/>
  <c r="F236" i="5" a="1"/>
  <c r="F236" i="5" s="1"/>
  <c r="L254" i="5" a="1"/>
  <c r="L254" i="5" s="1"/>
  <c r="F263" i="5" a="1"/>
  <c r="F263" i="5" s="1"/>
  <c r="E267" i="5" a="1"/>
  <c r="E267" i="5" s="1"/>
  <c r="L270" i="5" a="1"/>
  <c r="L270" i="5" s="1"/>
  <c r="F277" i="5" a="1"/>
  <c r="F277" i="5" s="1"/>
  <c r="I280" i="5" a="1"/>
  <c r="I280" i="5" s="1"/>
  <c r="E284" i="5" a="1"/>
  <c r="E284" i="5" s="1"/>
  <c r="F287" i="5" a="1"/>
  <c r="F287" i="5" s="1"/>
  <c r="L297" i="5" a="1"/>
  <c r="L297" i="5" s="1"/>
  <c r="H310" i="5" a="1"/>
  <c r="H310" i="5" s="1"/>
  <c r="D313" i="5" a="1"/>
  <c r="D313" i="5" s="1"/>
  <c r="J316" i="5" a="1"/>
  <c r="J316" i="5" s="1"/>
  <c r="J319" i="5" a="1"/>
  <c r="J319" i="5" s="1"/>
  <c r="E322" i="5" a="1"/>
  <c r="E322" i="5" s="1"/>
  <c r="L325" i="5" a="1"/>
  <c r="L325" i="5" s="1"/>
  <c r="O331" i="5" a="1"/>
  <c r="O331" i="5" s="1"/>
  <c r="G334" i="5" a="1"/>
  <c r="G334" i="5" s="1"/>
  <c r="M345" i="5" a="1"/>
  <c r="M345" i="5" s="1"/>
  <c r="E348" i="5" a="1"/>
  <c r="E348" i="5" s="1"/>
  <c r="P352" i="5" a="1"/>
  <c r="P352" i="5" s="1"/>
  <c r="F355" i="5" a="1"/>
  <c r="F355" i="5" s="1"/>
  <c r="E360" i="5" a="1"/>
  <c r="E360" i="5" s="1"/>
  <c r="H362" i="5" a="1"/>
  <c r="H362" i="5" s="1"/>
  <c r="K364" i="5" a="1"/>
  <c r="K364" i="5" s="1"/>
  <c r="M368" i="5" a="1"/>
  <c r="M368" i="5" s="1"/>
  <c r="O370" i="5" a="1"/>
  <c r="O370" i="5" s="1"/>
  <c r="M374" i="5" a="1"/>
  <c r="M374" i="5" s="1"/>
  <c r="K376" i="5" a="1"/>
  <c r="K376" i="5" s="1"/>
  <c r="G378" i="5" a="1"/>
  <c r="G378" i="5" s="1"/>
  <c r="K381" i="5" a="1"/>
  <c r="K381" i="5" s="1"/>
  <c r="F383" i="5" a="1"/>
  <c r="F383" i="5" s="1"/>
  <c r="P384" i="5" a="1"/>
  <c r="P384" i="5" s="1"/>
  <c r="E388" i="5" a="1"/>
  <c r="E388" i="5" s="1"/>
  <c r="N389" i="5" a="1"/>
  <c r="N389" i="5" s="1"/>
  <c r="K392" i="5" a="1"/>
  <c r="K392" i="5" s="1"/>
  <c r="H394" i="5" a="1"/>
  <c r="H394" i="5" s="1"/>
  <c r="N395" i="5" a="1"/>
  <c r="N395" i="5" s="1"/>
  <c r="P398" i="5" a="1"/>
  <c r="P398" i="5" s="1"/>
  <c r="I403" i="5" a="1"/>
  <c r="I403" i="5" s="1"/>
  <c r="M404" i="5" a="1"/>
  <c r="M404" i="5" s="1"/>
  <c r="N408" i="5" a="1"/>
  <c r="N408" i="5" s="1"/>
  <c r="D410" i="5" a="1"/>
  <c r="D410" i="5" s="1"/>
  <c r="K412" i="5" a="1"/>
  <c r="K412" i="5" s="1"/>
  <c r="P413" i="5" a="1"/>
  <c r="P413" i="5" s="1"/>
  <c r="J417" i="5" a="1"/>
  <c r="J417" i="5" s="1"/>
  <c r="N418" i="5" a="1"/>
  <c r="N418" i="5" s="1"/>
  <c r="E420" i="5" a="1"/>
  <c r="E420" i="5" s="1"/>
  <c r="H422" i="5" a="1"/>
  <c r="H422" i="5" s="1"/>
  <c r="O424" i="5" a="1"/>
  <c r="O424" i="5" s="1"/>
  <c r="H427" i="5" a="1"/>
  <c r="H427" i="5" s="1"/>
  <c r="E430" i="5" a="1"/>
  <c r="E430" i="5" s="1"/>
  <c r="I431" i="5" a="1"/>
  <c r="I431" i="5" s="1"/>
  <c r="L432" i="5" a="1"/>
  <c r="L432" i="5" s="1"/>
  <c r="P433" i="5" a="1"/>
  <c r="P433" i="5" s="1"/>
  <c r="I435" i="5" a="1"/>
  <c r="I435" i="5" s="1"/>
  <c r="L436" i="5" a="1"/>
  <c r="L436" i="5" s="1"/>
  <c r="M437" i="5" a="1"/>
  <c r="M437" i="5" s="1"/>
  <c r="L438" i="5" a="1"/>
  <c r="L438" i="5" s="1"/>
  <c r="L439" i="5" a="1"/>
  <c r="L439" i="5" s="1"/>
  <c r="M440" i="5" a="1"/>
  <c r="M440" i="5" s="1"/>
  <c r="N442" i="5" a="1"/>
  <c r="N442" i="5" s="1"/>
  <c r="L443" i="5" a="1"/>
  <c r="L443" i="5" s="1"/>
  <c r="M444" i="5" a="1"/>
  <c r="M444" i="5" s="1"/>
  <c r="P445" i="5" a="1"/>
  <c r="P445" i="5" s="1"/>
  <c r="O448" i="5" a="1"/>
  <c r="O448" i="5" s="1"/>
  <c r="N449" i="5" a="1"/>
  <c r="N449" i="5" s="1"/>
  <c r="P450" i="5" a="1"/>
  <c r="P450" i="5" s="1"/>
  <c r="D452" i="5" a="1"/>
  <c r="D452" i="5" s="1"/>
  <c r="P452" i="5" a="1"/>
  <c r="P452" i="5" s="1"/>
  <c r="P454" i="5" a="1"/>
  <c r="P454" i="5" s="1"/>
  <c r="E456" i="5" a="1"/>
  <c r="E456" i="5" s="1"/>
  <c r="E457" i="5" a="1"/>
  <c r="E457" i="5" s="1"/>
  <c r="E458" i="5" a="1"/>
  <c r="E458" i="5" s="1"/>
  <c r="F460" i="5" a="1"/>
  <c r="F460" i="5" s="1"/>
  <c r="F461" i="5" a="1"/>
  <c r="F461" i="5" s="1"/>
  <c r="H462" i="5" a="1"/>
  <c r="H462" i="5" s="1"/>
  <c r="F463" i="5" a="1"/>
  <c r="F463" i="5" s="1"/>
  <c r="I465" i="5" a="1"/>
  <c r="I465" i="5" s="1"/>
  <c r="I466" i="5" a="1"/>
  <c r="I466" i="5" s="1"/>
  <c r="J467" i="5" a="1"/>
  <c r="J467" i="5" s="1"/>
  <c r="L468" i="5" a="1"/>
  <c r="L468" i="5" s="1"/>
  <c r="M469" i="5" a="1"/>
  <c r="M469" i="5" s="1"/>
  <c r="N470" i="5" a="1"/>
  <c r="N470" i="5" s="1"/>
  <c r="P471" i="5" a="1"/>
  <c r="P471" i="5" s="1"/>
  <c r="D474" i="5" a="1"/>
  <c r="D474" i="5" s="1"/>
  <c r="I478" i="5" a="1"/>
  <c r="I478" i="5" s="1"/>
  <c r="J479" i="5" a="1"/>
  <c r="J479" i="5" s="1"/>
  <c r="J480" i="5" a="1"/>
  <c r="J480" i="5" s="1"/>
  <c r="K481" i="5" a="1"/>
  <c r="K481" i="5" s="1"/>
  <c r="L482" i="5" a="1"/>
  <c r="L482" i="5" s="1"/>
  <c r="K483" i="5" a="1"/>
  <c r="K483" i="5" s="1"/>
  <c r="L484" i="5" a="1"/>
  <c r="L484" i="5" s="1"/>
  <c r="D489" i="5" a="1"/>
  <c r="D489" i="5" s="1"/>
  <c r="F490" i="5" a="1"/>
  <c r="F490" i="5" s="1"/>
  <c r="E491" i="5" a="1"/>
  <c r="E491" i="5" s="1"/>
  <c r="E492" i="5" a="1"/>
  <c r="E492" i="5" s="1"/>
  <c r="K496" i="5" a="1"/>
  <c r="K496" i="5" s="1"/>
  <c r="K497" i="5" a="1"/>
  <c r="K497" i="5" s="1"/>
  <c r="F48" i="5" a="1"/>
  <c r="F48" i="5" s="1"/>
  <c r="H70" i="5" a="1"/>
  <c r="H70" i="5" s="1"/>
  <c r="L87" i="5" a="1"/>
  <c r="L87" i="5" s="1"/>
  <c r="H103" i="5" a="1"/>
  <c r="H103" i="5" s="1"/>
  <c r="J158" i="5" a="1"/>
  <c r="J158" i="5" s="1"/>
  <c r="O176" i="5" a="1"/>
  <c r="O176" i="5" s="1"/>
  <c r="E200" i="5" a="1"/>
  <c r="E200" i="5" s="1"/>
  <c r="O206" i="5" a="1"/>
  <c r="O206" i="5" s="1"/>
  <c r="J226" i="5" a="1"/>
  <c r="J226" i="5" s="1"/>
  <c r="G236" i="5" a="1"/>
  <c r="G236" i="5" s="1"/>
  <c r="F241" i="5" a="1"/>
  <c r="F241" i="5" s="1"/>
  <c r="O245" i="5" a="1"/>
  <c r="O245" i="5" s="1"/>
  <c r="M250" i="5" a="1"/>
  <c r="M250" i="5" s="1"/>
  <c r="N259" i="5" a="1"/>
  <c r="N259" i="5" s="1"/>
  <c r="I263" i="5" a="1"/>
  <c r="I263" i="5" s="1"/>
  <c r="K267" i="5" a="1"/>
  <c r="K267" i="5" s="1"/>
  <c r="P273" i="5" a="1"/>
  <c r="P273" i="5" s="1"/>
  <c r="I277" i="5" a="1"/>
  <c r="I277" i="5" s="1"/>
  <c r="F284" i="5" a="1"/>
  <c r="F284" i="5" s="1"/>
  <c r="O287" i="5" a="1"/>
  <c r="O287" i="5" s="1"/>
  <c r="O290" i="5" a="1"/>
  <c r="O290" i="5" s="1"/>
  <c r="N293" i="5" a="1"/>
  <c r="N293" i="5" s="1"/>
  <c r="O300" i="5" a="1"/>
  <c r="O300" i="5" s="1"/>
  <c r="G304" i="5" a="1"/>
  <c r="G304" i="5" s="1"/>
  <c r="D307" i="5" a="1"/>
  <c r="D307" i="5" s="1"/>
  <c r="H313" i="5" a="1"/>
  <c r="H313" i="5" s="1"/>
  <c r="M316" i="5" a="1"/>
  <c r="M316" i="5" s="1"/>
  <c r="K319" i="5" a="1"/>
  <c r="K319" i="5" s="1"/>
  <c r="L322" i="5" a="1"/>
  <c r="L322" i="5" s="1"/>
  <c r="M325" i="5" a="1"/>
  <c r="M325" i="5" s="1"/>
  <c r="G328" i="5" a="1"/>
  <c r="G328" i="5" s="1"/>
  <c r="H334" i="5" a="1"/>
  <c r="H334" i="5" s="1"/>
  <c r="O336" i="5" a="1"/>
  <c r="O336" i="5" s="1"/>
  <c r="O338" i="5" a="1"/>
  <c r="O338" i="5" s="1"/>
  <c r="F341" i="5" a="1"/>
  <c r="F341" i="5" s="1"/>
  <c r="L343" i="5" a="1"/>
  <c r="L343" i="5" s="1"/>
  <c r="O345" i="5" a="1"/>
  <c r="O345" i="5" s="1"/>
  <c r="F348" i="5" a="1"/>
  <c r="F348" i="5" s="1"/>
  <c r="G355" i="5" a="1"/>
  <c r="G355" i="5" s="1"/>
  <c r="P357" i="5" a="1"/>
  <c r="P357" i="5" s="1"/>
  <c r="F360" i="5" a="1"/>
  <c r="F360" i="5" s="1"/>
  <c r="N362" i="5" a="1"/>
  <c r="N362" i="5" s="1"/>
  <c r="L366" i="5" a="1"/>
  <c r="L366" i="5" s="1"/>
  <c r="D369" i="5" a="1"/>
  <c r="D369" i="5" s="1"/>
  <c r="D373" i="5" a="1"/>
  <c r="D373" i="5" s="1"/>
  <c r="K27" i="5" a="1"/>
  <c r="K27" i="5" s="1"/>
  <c r="D51" i="5" a="1"/>
  <c r="D51" i="5" s="1"/>
  <c r="L70" i="5" a="1"/>
  <c r="L70" i="5" s="1"/>
  <c r="N90" i="5" a="1"/>
  <c r="N90" i="5" s="1"/>
  <c r="G115" i="5" a="1"/>
  <c r="G115" i="5" s="1"/>
  <c r="H127" i="5" a="1"/>
  <c r="H127" i="5" s="1"/>
  <c r="J137" i="5" a="1"/>
  <c r="J137" i="5" s="1"/>
  <c r="K149" i="5" a="1"/>
  <c r="K149" i="5" s="1"/>
  <c r="K158" i="5" a="1"/>
  <c r="K158" i="5" s="1"/>
  <c r="F211" i="5" a="1"/>
  <c r="F211" i="5" s="1"/>
  <c r="O216" i="5" a="1"/>
  <c r="O216" i="5" s="1"/>
  <c r="G221" i="5" a="1"/>
  <c r="G221" i="5" s="1"/>
  <c r="H236" i="5" a="1"/>
  <c r="H236" i="5" s="1"/>
  <c r="L241" i="5" a="1"/>
  <c r="L241" i="5" s="1"/>
  <c r="H246" i="5" a="1"/>
  <c r="H246" i="5" s="1"/>
  <c r="N250" i="5" a="1"/>
  <c r="N250" i="5" s="1"/>
  <c r="O255" i="5" a="1"/>
  <c r="O255" i="5" s="1"/>
  <c r="M263" i="5" a="1"/>
  <c r="M263" i="5" s="1"/>
  <c r="O267" i="5" a="1"/>
  <c r="O267" i="5" s="1"/>
  <c r="O270" i="5" a="1"/>
  <c r="O270" i="5" s="1"/>
  <c r="F281" i="5" a="1"/>
  <c r="F281" i="5" s="1"/>
  <c r="D288" i="5" a="1"/>
  <c r="D288" i="5" s="1"/>
  <c r="P290" i="5" a="1"/>
  <c r="P290" i="5" s="1"/>
  <c r="G294" i="5" a="1"/>
  <c r="G294" i="5" s="1"/>
  <c r="H304" i="5" a="1"/>
  <c r="H304" i="5" s="1"/>
  <c r="K310" i="5" a="1"/>
  <c r="K310" i="5" s="1"/>
  <c r="K313" i="5" a="1"/>
  <c r="K313" i="5" s="1"/>
  <c r="P319" i="5" a="1"/>
  <c r="P319" i="5" s="1"/>
  <c r="P331" i="5" a="1"/>
  <c r="P331" i="5" s="1"/>
  <c r="P336" i="5" a="1"/>
  <c r="P336" i="5" s="1"/>
  <c r="P338" i="5" a="1"/>
  <c r="P338" i="5" s="1"/>
  <c r="M341" i="5" a="1"/>
  <c r="M341" i="5" s="1"/>
  <c r="M343" i="5" a="1"/>
  <c r="M343" i="5" s="1"/>
  <c r="G348" i="5" a="1"/>
  <c r="G348" i="5" s="1"/>
  <c r="O350" i="5" a="1"/>
  <c r="O350" i="5" s="1"/>
  <c r="D353" i="5" a="1"/>
  <c r="D353" i="5" s="1"/>
  <c r="L355" i="5" a="1"/>
  <c r="L355" i="5" s="1"/>
  <c r="E358" i="5" a="1"/>
  <c r="E358" i="5" s="1"/>
  <c r="O362" i="5" a="1"/>
  <c r="O362" i="5" s="1"/>
  <c r="L364" i="5" a="1"/>
  <c r="L364" i="5" s="1"/>
  <c r="E371" i="5" a="1"/>
  <c r="E371" i="5" s="1"/>
  <c r="G373" i="5" a="1"/>
  <c r="G373" i="5" s="1"/>
  <c r="E375" i="5" a="1"/>
  <c r="E375" i="5" s="1"/>
  <c r="M376" i="5" a="1"/>
  <c r="M376" i="5" s="1"/>
  <c r="K378" i="5" a="1"/>
  <c r="K378" i="5" s="1"/>
  <c r="L381" i="5" a="1"/>
  <c r="L381" i="5" s="1"/>
  <c r="J383" i="5" a="1"/>
  <c r="J383" i="5" s="1"/>
  <c r="I386" i="5" a="1"/>
  <c r="I386" i="5" s="1"/>
  <c r="G388" i="5" a="1"/>
  <c r="G388" i="5" s="1"/>
  <c r="O389" i="5" a="1"/>
  <c r="O389" i="5" s="1"/>
  <c r="F391" i="5" a="1"/>
  <c r="F391" i="5" s="1"/>
  <c r="J394" i="5" a="1"/>
  <c r="J394" i="5" s="1"/>
  <c r="P395" i="5" a="1"/>
  <c r="P395" i="5" s="1"/>
  <c r="E402" i="5" a="1"/>
  <c r="E402" i="5" s="1"/>
  <c r="M407" i="5" a="1"/>
  <c r="M407" i="5" s="1"/>
  <c r="P408" i="5" a="1"/>
  <c r="P408" i="5" s="1"/>
  <c r="G411" i="5" a="1"/>
  <c r="G411" i="5" s="1"/>
  <c r="O412" i="5" a="1"/>
  <c r="O412" i="5" s="1"/>
  <c r="I415" i="5" a="1"/>
  <c r="I415" i="5" s="1"/>
  <c r="L417" i="5" a="1"/>
  <c r="L417" i="5" s="1"/>
  <c r="P418" i="5" a="1"/>
  <c r="P418" i="5" s="1"/>
  <c r="G420" i="5" a="1"/>
  <c r="G420" i="5" s="1"/>
  <c r="H421" i="5" a="1"/>
  <c r="H421" i="5" s="1"/>
  <c r="J422" i="5" a="1"/>
  <c r="J422" i="5" s="1"/>
  <c r="O423" i="5" a="1"/>
  <c r="O423" i="5" s="1"/>
  <c r="D425" i="5" a="1"/>
  <c r="D425" i="5" s="1"/>
  <c r="F426" i="5" a="1"/>
  <c r="F426" i="5" s="1"/>
  <c r="I427" i="5" a="1"/>
  <c r="I427" i="5" s="1"/>
  <c r="M516" i="5" a="1"/>
  <c r="M516" i="5" s="1"/>
  <c r="M515" i="5" a="1"/>
  <c r="M515" i="5" s="1"/>
  <c r="M514" i="5" a="1"/>
  <c r="M514" i="5" s="1"/>
  <c r="O513" i="5" a="1"/>
  <c r="O513" i="5" s="1"/>
  <c r="O511" i="5" a="1"/>
  <c r="O511" i="5" s="1"/>
  <c r="M508" i="5" a="1"/>
  <c r="M508" i="5" s="1"/>
  <c r="K507" i="5" a="1"/>
  <c r="K507" i="5" s="1"/>
  <c r="K506" i="5" a="1"/>
  <c r="K506" i="5" s="1"/>
  <c r="G505" i="5" a="1"/>
  <c r="G505" i="5" s="1"/>
  <c r="E503" i="5" a="1"/>
  <c r="E503" i="5" s="1"/>
  <c r="E502" i="5" a="1"/>
  <c r="E502" i="5" s="1"/>
  <c r="D501" i="5" a="1"/>
  <c r="D501" i="5" s="1"/>
  <c r="D500" i="5" a="1"/>
  <c r="D500" i="5" s="1"/>
  <c r="D499" i="5" a="1"/>
  <c r="D499" i="5" s="1"/>
  <c r="O496" i="5" a="1"/>
  <c r="O496" i="5" s="1"/>
  <c r="N495" i="5" a="1"/>
  <c r="N495" i="5" s="1"/>
  <c r="L494" i="5" a="1"/>
  <c r="L494" i="5" s="1"/>
  <c r="H493" i="5" a="1"/>
  <c r="H493" i="5" s="1"/>
  <c r="G492" i="5" a="1"/>
  <c r="G492" i="5" s="1"/>
  <c r="D490" i="5" a="1"/>
  <c r="D490" i="5" s="1"/>
  <c r="P488" i="5" a="1"/>
  <c r="P488" i="5" s="1"/>
  <c r="P487" i="5" a="1"/>
  <c r="P487" i="5" s="1"/>
  <c r="K486" i="5" a="1"/>
  <c r="K486" i="5" s="1"/>
  <c r="H485" i="5" a="1"/>
  <c r="H485" i="5" s="1"/>
  <c r="I484" i="5" a="1"/>
  <c r="I484" i="5" s="1"/>
  <c r="F483" i="5" a="1"/>
  <c r="F483" i="5" s="1"/>
  <c r="P480" i="5" a="1"/>
  <c r="P480" i="5" s="1"/>
  <c r="O479" i="5" a="1"/>
  <c r="O479" i="5" s="1"/>
  <c r="M478" i="5" a="1"/>
  <c r="M478" i="5" s="1"/>
  <c r="I477" i="5" a="1"/>
  <c r="I477" i="5" s="1"/>
  <c r="G476" i="5" a="1"/>
  <c r="G476" i="5" s="1"/>
  <c r="E475" i="5" a="1"/>
  <c r="E475" i="5" s="1"/>
  <c r="E474" i="5" a="1"/>
  <c r="E474" i="5" s="1"/>
  <c r="M471" i="5" a="1"/>
  <c r="M471" i="5" s="1"/>
  <c r="L470" i="5" a="1"/>
  <c r="L470" i="5" s="1"/>
  <c r="J469" i="5" a="1"/>
  <c r="J469" i="5" s="1"/>
  <c r="I468" i="5" a="1"/>
  <c r="I468" i="5" s="1"/>
  <c r="E467" i="5" a="1"/>
  <c r="E467" i="5" s="1"/>
  <c r="P464" i="5" a="1"/>
  <c r="P464" i="5" s="1"/>
  <c r="H459" i="5" a="1"/>
  <c r="H459" i="5" s="1"/>
  <c r="F458" i="5" a="1"/>
  <c r="F458" i="5" s="1"/>
  <c r="N454" i="5" a="1"/>
  <c r="N454" i="5" s="1"/>
  <c r="M453" i="5" a="1"/>
  <c r="M453" i="5" s="1"/>
  <c r="M452" i="5" a="1"/>
  <c r="M452" i="5" s="1"/>
  <c r="N451" i="5" a="1"/>
  <c r="N451" i="5" s="1"/>
  <c r="H449" i="5" a="1"/>
  <c r="H449" i="5" s="1"/>
  <c r="J447" i="5" a="1"/>
  <c r="J447" i="5" s="1"/>
  <c r="E445" i="5" a="1"/>
  <c r="E445" i="5" s="1"/>
  <c r="P443" i="5" a="1"/>
  <c r="P443" i="5" s="1"/>
  <c r="P442" i="5" a="1"/>
  <c r="P442" i="5" s="1"/>
  <c r="K439" i="5" a="1"/>
  <c r="K439" i="5" s="1"/>
  <c r="K437" i="5" a="1"/>
  <c r="K437" i="5" s="1"/>
  <c r="G436" i="5" a="1"/>
  <c r="G436" i="5" s="1"/>
  <c r="O434" i="5" a="1"/>
  <c r="O434" i="5" s="1"/>
  <c r="G429" i="5" a="1"/>
  <c r="G429" i="5" s="1"/>
  <c r="I426" i="5" a="1"/>
  <c r="I426" i="5" s="1"/>
  <c r="F422" i="5" a="1"/>
  <c r="F422" i="5" s="1"/>
  <c r="G419" i="5" a="1"/>
  <c r="G419" i="5" s="1"/>
  <c r="K417" i="5" a="1"/>
  <c r="K417" i="5" s="1"/>
  <c r="F416" i="5" a="1"/>
  <c r="F416" i="5" s="1"/>
  <c r="L414" i="5" a="1"/>
  <c r="L414" i="5" s="1"/>
  <c r="H411" i="5" a="1"/>
  <c r="H411" i="5" s="1"/>
  <c r="H408" i="5" a="1"/>
  <c r="H408" i="5" s="1"/>
  <c r="D405" i="5" a="1"/>
  <c r="D405" i="5" s="1"/>
  <c r="H403" i="5" a="1"/>
  <c r="H403" i="5" s="1"/>
  <c r="I401" i="5" a="1"/>
  <c r="I401" i="5" s="1"/>
  <c r="L399" i="5" a="1"/>
  <c r="L399" i="5" s="1"/>
  <c r="O397" i="5" a="1"/>
  <c r="O397" i="5" s="1"/>
  <c r="O395" i="5" a="1"/>
  <c r="O395" i="5" s="1"/>
  <c r="O393" i="5" a="1"/>
  <c r="O393" i="5" s="1"/>
  <c r="D390" i="5" a="1"/>
  <c r="D390" i="5" s="1"/>
  <c r="F386" i="5" a="1"/>
  <c r="F386" i="5" s="1"/>
  <c r="F384" i="5" a="1"/>
  <c r="F384" i="5" s="1"/>
  <c r="F382" i="5" a="1"/>
  <c r="F382" i="5" s="1"/>
  <c r="H380" i="5" a="1"/>
  <c r="H380" i="5" s="1"/>
  <c r="F378" i="5" a="1"/>
  <c r="F378" i="5" s="1"/>
  <c r="E376" i="5" a="1"/>
  <c r="E376" i="5" s="1"/>
  <c r="L371" i="5" a="1"/>
  <c r="L371" i="5" s="1"/>
  <c r="J368" i="5" a="1"/>
  <c r="J368" i="5" s="1"/>
  <c r="L365" i="5" a="1"/>
  <c r="L365" i="5" s="1"/>
  <c r="P362" i="5" a="1"/>
  <c r="P362" i="5" s="1"/>
  <c r="J359" i="5" a="1"/>
  <c r="J359" i="5" s="1"/>
  <c r="H356" i="5" a="1"/>
  <c r="H356" i="5" s="1"/>
  <c r="H353" i="5" a="1"/>
  <c r="H353" i="5" s="1"/>
  <c r="D350" i="5" a="1"/>
  <c r="D350" i="5" s="1"/>
  <c r="M346" i="5" a="1"/>
  <c r="M346" i="5" s="1"/>
  <c r="N343" i="5" a="1"/>
  <c r="N343" i="5" s="1"/>
  <c r="M340" i="5" a="1"/>
  <c r="M340" i="5" s="1"/>
  <c r="L337" i="5" a="1"/>
  <c r="L337" i="5" s="1"/>
  <c r="F335" i="5" a="1"/>
  <c r="F335" i="5" s="1"/>
  <c r="D331" i="5" a="1"/>
  <c r="D331" i="5" s="1"/>
  <c r="F327" i="5" a="1"/>
  <c r="F327" i="5" s="1"/>
  <c r="H323" i="5" a="1"/>
  <c r="H323" i="5" s="1"/>
  <c r="M318" i="5" a="1"/>
  <c r="M318" i="5" s="1"/>
  <c r="E315" i="5" a="1"/>
  <c r="E315" i="5" s="1"/>
  <c r="H298" i="5" a="1"/>
  <c r="H298" i="5" s="1"/>
  <c r="F293" i="5" a="1"/>
  <c r="F293" i="5" s="1"/>
  <c r="F289" i="5" a="1"/>
  <c r="F289" i="5" s="1"/>
  <c r="E280" i="5" a="1"/>
  <c r="E280" i="5" s="1"/>
  <c r="E275" i="5" a="1"/>
  <c r="E275" i="5" s="1"/>
  <c r="I271" i="5" a="1"/>
  <c r="I271" i="5" s="1"/>
  <c r="D266" i="5" a="1"/>
  <c r="D266" i="5" s="1"/>
  <c r="J261" i="5" a="1"/>
  <c r="J261" i="5" s="1"/>
  <c r="F256" i="5" a="1"/>
  <c r="F256" i="5" s="1"/>
  <c r="I249" i="5" a="1"/>
  <c r="I249" i="5" s="1"/>
  <c r="I243" i="5" a="1"/>
  <c r="I243" i="5" s="1"/>
  <c r="N230" i="5" a="1"/>
  <c r="N230" i="5" s="1"/>
  <c r="N210" i="5" a="1"/>
  <c r="N210" i="5" s="1"/>
  <c r="D203" i="5" a="1"/>
  <c r="D203" i="5" s="1"/>
  <c r="K195" i="5" a="1"/>
  <c r="K195" i="5" s="1"/>
  <c r="H172" i="5" a="1"/>
  <c r="H172" i="5" s="1"/>
  <c r="N144" i="5" a="1"/>
  <c r="N144" i="5" s="1"/>
  <c r="H129" i="5" a="1"/>
  <c r="H129" i="5" s="1"/>
  <c r="D117" i="5" a="1"/>
  <c r="D117" i="5" s="1"/>
  <c r="P100" i="5" a="1"/>
  <c r="P100" i="5" s="1"/>
  <c r="F80" i="5" a="1"/>
  <c r="F80" i="5" s="1"/>
  <c r="J55" i="5" a="1"/>
  <c r="J55" i="5" s="1"/>
  <c r="H20" i="5" a="1"/>
  <c r="H20" i="5" s="1"/>
  <c r="O514" i="5" a="1"/>
  <c r="O514" i="5" s="1"/>
  <c r="P512" i="5" a="1"/>
  <c r="P512" i="5" s="1"/>
  <c r="D512" i="5" a="1"/>
  <c r="D512" i="5" s="1"/>
  <c r="I505" i="5" a="1"/>
  <c r="I505" i="5" s="1"/>
  <c r="F503" i="5" a="1"/>
  <c r="F503" i="5" s="1"/>
  <c r="F501" i="5" a="1"/>
  <c r="F501" i="5" s="1"/>
  <c r="F499" i="5" a="1"/>
  <c r="F499" i="5" s="1"/>
  <c r="D497" i="5" a="1"/>
  <c r="D497" i="5" s="1"/>
  <c r="N494" i="5" a="1"/>
  <c r="N494" i="5" s="1"/>
  <c r="I492" i="5" a="1"/>
  <c r="I492" i="5" s="1"/>
  <c r="G490" i="5" a="1"/>
  <c r="G490" i="5" s="1"/>
  <c r="E488" i="5" a="1"/>
  <c r="E488" i="5" s="1"/>
  <c r="J484" i="5" a="1"/>
  <c r="J484" i="5" s="1"/>
  <c r="D481" i="5" a="1"/>
  <c r="D481" i="5" s="1"/>
  <c r="P478" i="5" a="1"/>
  <c r="P478" i="5" s="1"/>
  <c r="J476" i="5" a="1"/>
  <c r="J476" i="5" s="1"/>
  <c r="E473" i="5" a="1"/>
  <c r="E473" i="5" s="1"/>
  <c r="M470" i="5" a="1"/>
  <c r="M470" i="5" s="1"/>
  <c r="J468" i="5" a="1"/>
  <c r="J468" i="5" s="1"/>
  <c r="D465" i="5" a="1"/>
  <c r="D465" i="5" s="1"/>
  <c r="N462" i="5" a="1"/>
  <c r="N462" i="5" s="1"/>
  <c r="K460" i="5" a="1"/>
  <c r="K460" i="5" s="1"/>
  <c r="H457" i="5" a="1"/>
  <c r="H457" i="5" s="1"/>
  <c r="D455" i="5" a="1"/>
  <c r="D455" i="5" s="1"/>
  <c r="O451" i="5" a="1"/>
  <c r="O451" i="5" s="1"/>
  <c r="J449" i="5" a="1"/>
  <c r="J449" i="5" s="1"/>
  <c r="K447" i="5" a="1"/>
  <c r="K447" i="5" s="1"/>
  <c r="G445" i="5" a="1"/>
  <c r="G445" i="5" s="1"/>
  <c r="E444" i="5" a="1"/>
  <c r="E444" i="5" s="1"/>
  <c r="N439" i="5" a="1"/>
  <c r="N439" i="5" s="1"/>
  <c r="I429" i="5" a="1"/>
  <c r="I429" i="5" s="1"/>
  <c r="F425" i="5" a="1"/>
  <c r="F425" i="5" s="1"/>
  <c r="G422" i="5" a="1"/>
  <c r="G422" i="5" s="1"/>
  <c r="O414" i="5" a="1"/>
  <c r="O414" i="5" s="1"/>
  <c r="H376" i="5" a="1"/>
  <c r="H376" i="5" s="1"/>
  <c r="L516" i="5" a="1"/>
  <c r="L516" i="5" s="1"/>
  <c r="L515" i="5" a="1"/>
  <c r="L515" i="5" s="1"/>
  <c r="N513" i="5" a="1"/>
  <c r="N513" i="5" s="1"/>
  <c r="N512" i="5" a="1"/>
  <c r="N512" i="5" s="1"/>
  <c r="N511" i="5" a="1"/>
  <c r="N511" i="5" s="1"/>
  <c r="L510" i="5" a="1"/>
  <c r="L510" i="5" s="1"/>
  <c r="M509" i="5" a="1"/>
  <c r="M509" i="5" s="1"/>
  <c r="L508" i="5" a="1"/>
  <c r="L508" i="5" s="1"/>
  <c r="J507" i="5" a="1"/>
  <c r="J507" i="5" s="1"/>
  <c r="F505" i="5" a="1"/>
  <c r="F505" i="5" s="1"/>
  <c r="F504" i="5" a="1"/>
  <c r="F504" i="5" s="1"/>
  <c r="D503" i="5" a="1"/>
  <c r="D503" i="5" s="1"/>
  <c r="D502" i="5" a="1"/>
  <c r="D502" i="5" s="1"/>
  <c r="P500" i="5" a="1"/>
  <c r="P500" i="5" s="1"/>
  <c r="D498" i="5" a="1"/>
  <c r="D498" i="5" s="1"/>
  <c r="M495" i="5" a="1"/>
  <c r="M495" i="5" s="1"/>
  <c r="K494" i="5" a="1"/>
  <c r="K494" i="5" s="1"/>
  <c r="G493" i="5" a="1"/>
  <c r="G493" i="5" s="1"/>
  <c r="F492" i="5" a="1"/>
  <c r="F492" i="5" s="1"/>
  <c r="D491" i="5" a="1"/>
  <c r="D491" i="5" s="1"/>
  <c r="P489" i="5" a="1"/>
  <c r="P489" i="5" s="1"/>
  <c r="N487" i="5" a="1"/>
  <c r="N487" i="5" s="1"/>
  <c r="G485" i="5" a="1"/>
  <c r="G485" i="5" s="1"/>
  <c r="H484" i="5" a="1"/>
  <c r="H484" i="5" s="1"/>
  <c r="E483" i="5" a="1"/>
  <c r="E483" i="5" s="1"/>
  <c r="D482" i="5" a="1"/>
  <c r="D482" i="5" s="1"/>
  <c r="N479" i="5" a="1"/>
  <c r="N479" i="5" s="1"/>
  <c r="L478" i="5" a="1"/>
  <c r="L478" i="5" s="1"/>
  <c r="H477" i="5" a="1"/>
  <c r="H477" i="5" s="1"/>
  <c r="F476" i="5" a="1"/>
  <c r="F476" i="5" s="1"/>
  <c r="D475" i="5" a="1"/>
  <c r="D475" i="5" s="1"/>
  <c r="P473" i="5" a="1"/>
  <c r="P473" i="5" s="1"/>
  <c r="O472" i="5" a="1"/>
  <c r="O472" i="5" s="1"/>
  <c r="L471" i="5" a="1"/>
  <c r="L471" i="5" s="1"/>
  <c r="K470" i="5" a="1"/>
  <c r="K470" i="5" s="1"/>
  <c r="I469" i="5" a="1"/>
  <c r="I469" i="5" s="1"/>
  <c r="F468" i="5" a="1"/>
  <c r="F468" i="5" s="1"/>
  <c r="D467" i="5" a="1"/>
  <c r="D467" i="5" s="1"/>
  <c r="D466" i="5" a="1"/>
  <c r="D466" i="5" s="1"/>
  <c r="K463" i="5" a="1"/>
  <c r="K463" i="5" s="1"/>
  <c r="L462" i="5" a="1"/>
  <c r="L462" i="5" s="1"/>
  <c r="K461" i="5" a="1"/>
  <c r="K461" i="5" s="1"/>
  <c r="H460" i="5" a="1"/>
  <c r="H460" i="5" s="1"/>
  <c r="G459" i="5" a="1"/>
  <c r="G459" i="5" s="1"/>
  <c r="D457" i="5" a="1"/>
  <c r="D457" i="5" s="1"/>
  <c r="D456" i="5" a="1"/>
  <c r="D456" i="5" s="1"/>
  <c r="M454" i="5" a="1"/>
  <c r="M454" i="5" s="1"/>
  <c r="L453" i="5" a="1"/>
  <c r="L453" i="5" s="1"/>
  <c r="M451" i="5" a="1"/>
  <c r="M451" i="5" s="1"/>
  <c r="H448" i="5" a="1"/>
  <c r="H448" i="5" s="1"/>
  <c r="G446" i="5" a="1"/>
  <c r="G446" i="5" s="1"/>
  <c r="D445" i="5" a="1"/>
  <c r="D445" i="5" s="1"/>
  <c r="O442" i="5" a="1"/>
  <c r="O442" i="5" s="1"/>
  <c r="P441" i="5" a="1"/>
  <c r="P441" i="5" s="1"/>
  <c r="J439" i="5" a="1"/>
  <c r="J439" i="5" s="1"/>
  <c r="J438" i="5" a="1"/>
  <c r="J438" i="5" s="1"/>
  <c r="J437" i="5" a="1"/>
  <c r="J437" i="5" s="1"/>
  <c r="F436" i="5" a="1"/>
  <c r="F436" i="5" s="1"/>
  <c r="N434" i="5" a="1"/>
  <c r="N434" i="5" s="1"/>
  <c r="I433" i="5" a="1"/>
  <c r="I433" i="5" s="1"/>
  <c r="P431" i="5" a="1"/>
  <c r="P431" i="5" s="1"/>
  <c r="K430" i="5" a="1"/>
  <c r="K430" i="5" s="1"/>
  <c r="F429" i="5" a="1"/>
  <c r="F429" i="5" s="1"/>
  <c r="M427" i="5" a="1"/>
  <c r="M427" i="5" s="1"/>
  <c r="H426" i="5" a="1"/>
  <c r="H426" i="5" s="1"/>
  <c r="N424" i="5" a="1"/>
  <c r="N424" i="5" s="1"/>
  <c r="I423" i="5" a="1"/>
  <c r="I423" i="5" s="1"/>
  <c r="P421" i="5" a="1"/>
  <c r="P421" i="5" s="1"/>
  <c r="K420" i="5" a="1"/>
  <c r="K420" i="5" s="1"/>
  <c r="F419" i="5" a="1"/>
  <c r="F419" i="5" s="1"/>
  <c r="I417" i="5" a="1"/>
  <c r="I417" i="5" s="1"/>
  <c r="E416" i="5" a="1"/>
  <c r="E416" i="5" s="1"/>
  <c r="K414" i="5" a="1"/>
  <c r="K414" i="5" s="1"/>
  <c r="D413" i="5" a="1"/>
  <c r="D413" i="5" s="1"/>
  <c r="F411" i="5" a="1"/>
  <c r="F411" i="5" s="1"/>
  <c r="F408" i="5" a="1"/>
  <c r="F408" i="5" s="1"/>
  <c r="N406" i="5" a="1"/>
  <c r="N406" i="5" s="1"/>
  <c r="H401" i="5" a="1"/>
  <c r="H401" i="5" s="1"/>
  <c r="J399" i="5" a="1"/>
  <c r="J399" i="5" s="1"/>
  <c r="P391" i="5" a="1"/>
  <c r="P391" i="5" s="1"/>
  <c r="F388" i="5" a="1"/>
  <c r="F388" i="5" s="1"/>
  <c r="E384" i="5" a="1"/>
  <c r="E384" i="5" s="1"/>
  <c r="F380" i="5" a="1"/>
  <c r="F380" i="5" s="1"/>
  <c r="E378" i="5" a="1"/>
  <c r="E378" i="5" s="1"/>
  <c r="N373" i="5" a="1"/>
  <c r="N373" i="5" s="1"/>
  <c r="K371" i="5" a="1"/>
  <c r="K371" i="5" s="1"/>
  <c r="G368" i="5" a="1"/>
  <c r="G368" i="5" s="1"/>
  <c r="K365" i="5" a="1"/>
  <c r="K365" i="5" s="1"/>
  <c r="G353" i="5" a="1"/>
  <c r="G353" i="5" s="1"/>
  <c r="N349" i="5" a="1"/>
  <c r="N349" i="5" s="1"/>
  <c r="L346" i="5" a="1"/>
  <c r="L346" i="5" s="1"/>
  <c r="I340" i="5" a="1"/>
  <c r="I340" i="5" s="1"/>
  <c r="K337" i="5" a="1"/>
  <c r="K337" i="5" s="1"/>
  <c r="P334" i="5" a="1"/>
  <c r="P334" i="5" s="1"/>
  <c r="L330" i="5" a="1"/>
  <c r="L330" i="5" s="1"/>
  <c r="D323" i="5" a="1"/>
  <c r="D323" i="5" s="1"/>
  <c r="L318" i="5" a="1"/>
  <c r="L318" i="5" s="1"/>
  <c r="G314" i="5" a="1"/>
  <c r="G314" i="5" s="1"/>
  <c r="L310" i="5" a="1"/>
  <c r="L310" i="5" s="1"/>
  <c r="L306" i="5" a="1"/>
  <c r="L306" i="5" s="1"/>
  <c r="H302" i="5" a="1"/>
  <c r="H302" i="5" s="1"/>
  <c r="E289" i="5" a="1"/>
  <c r="E289" i="5" s="1"/>
  <c r="H284" i="5" a="1"/>
  <c r="H284" i="5" s="1"/>
  <c r="P270" i="5" a="1"/>
  <c r="P270" i="5" s="1"/>
  <c r="P265" i="5" a="1"/>
  <c r="P265" i="5" s="1"/>
  <c r="O260" i="5" a="1"/>
  <c r="O260" i="5" s="1"/>
  <c r="P255" i="5" a="1"/>
  <c r="P255" i="5" s="1"/>
  <c r="F249" i="5" a="1"/>
  <c r="F249" i="5" s="1"/>
  <c r="K237" i="5" a="1"/>
  <c r="K237" i="5" s="1"/>
  <c r="P229" i="5" a="1"/>
  <c r="P229" i="5" s="1"/>
  <c r="O223" i="5" a="1"/>
  <c r="O223" i="5" s="1"/>
  <c r="G217" i="5" a="1"/>
  <c r="G217" i="5" s="1"/>
  <c r="J195" i="5" a="1"/>
  <c r="J195" i="5" s="1"/>
  <c r="O183" i="5" a="1"/>
  <c r="O183" i="5" s="1"/>
  <c r="D172" i="5" a="1"/>
  <c r="D172" i="5" s="1"/>
  <c r="O158" i="5" a="1"/>
  <c r="O158" i="5" s="1"/>
  <c r="G144" i="5" a="1"/>
  <c r="G144" i="5" s="1"/>
  <c r="K79" i="5" a="1"/>
  <c r="K79" i="5" s="1"/>
  <c r="L19" i="5" a="1"/>
  <c r="L19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<sst xmlns="http://schemas.openxmlformats.org/spreadsheetml/2006/main" count="6186" uniqueCount="1451">
  <si>
    <t>Description</t>
  </si>
  <si>
    <t>ALAMEDA HOSPITAL</t>
  </si>
  <si>
    <t>2070 CLINTON AVE</t>
  </si>
  <si>
    <t>ALAMEDA</t>
  </si>
  <si>
    <t>Yes</t>
  </si>
  <si>
    <t>No</t>
  </si>
  <si>
    <t>District 18</t>
  </si>
  <si>
    <t>District 7</t>
  </si>
  <si>
    <t>District 12</t>
  </si>
  <si>
    <t>General Acute Care Hospital</t>
  </si>
  <si>
    <t>City or County</t>
  </si>
  <si>
    <t>ALTA BATES SUMMIT MEDICAL CENTER-ALTA BATES CAMPUS</t>
  </si>
  <si>
    <t>2450 ASHBY AVENUE</t>
  </si>
  <si>
    <t>BERKELEY</t>
  </si>
  <si>
    <t>District 14</t>
  </si>
  <si>
    <t>UCSF BENIOFF CHILDREN'S HOSPITAL OAKLAND</t>
  </si>
  <si>
    <t>747 52ND STREET</t>
  </si>
  <si>
    <t>OAKLAND</t>
  </si>
  <si>
    <t>Level I - Pediatric</t>
  </si>
  <si>
    <t>Level I</t>
  </si>
  <si>
    <t>FAIRMONT HOSPITAL</t>
  </si>
  <si>
    <t>15400 FOOTHILL BOULEVARD</t>
  </si>
  <si>
    <t>SAN LEANDRO</t>
  </si>
  <si>
    <t>District 20</t>
  </si>
  <si>
    <t>District 9</t>
  </si>
  <si>
    <t>ALTA BATES SUMMIT MEDICAL CENTER-HERRICK CAMPUS</t>
  </si>
  <si>
    <t>2001 DWIGHT WAY</t>
  </si>
  <si>
    <t>HIGHLAND HOSPITAL</t>
  </si>
  <si>
    <t>1411 EAST 31ST STREET</t>
  </si>
  <si>
    <t>KINDRED HOSPITAL - SAN FRANCISCO BAY AREA</t>
  </si>
  <si>
    <t>2800 BENEDICT DRIVE</t>
  </si>
  <si>
    <t>Investor - Corporation</t>
  </si>
  <si>
    <t>ALTA BATES SUMMIT MEDICAL CENTER</t>
  </si>
  <si>
    <t>350 HAWTHORNE AVENUE</t>
  </si>
  <si>
    <t>ST. ROSE HOSPITAL</t>
  </si>
  <si>
    <t>27200 CALAROGA AVENUE</t>
  </si>
  <si>
    <t>HAYWARD</t>
  </si>
  <si>
    <t>District 10</t>
  </si>
  <si>
    <t>STANFORD HEALTH CARE TRI-VALLEY</t>
  </si>
  <si>
    <t>1111 E. STANLEY BOULEVARD</t>
  </si>
  <si>
    <t>LIVERMORE</t>
  </si>
  <si>
    <t>District 16</t>
  </si>
  <si>
    <t>District 5</t>
  </si>
  <si>
    <t>WASHINGTON HOSPITAL - FREMONT</t>
  </si>
  <si>
    <t>2000 MOWRY AVENUE</t>
  </si>
  <si>
    <t>FREMONT</t>
  </si>
  <si>
    <t>Level II</t>
  </si>
  <si>
    <t>District 24</t>
  </si>
  <si>
    <t>District</t>
  </si>
  <si>
    <t>SAN LEANDRO HOSPITAL</t>
  </si>
  <si>
    <t>13855 EAST 14TH STREET</t>
  </si>
  <si>
    <t>ALTA BATES SUMMIT MEDICAL CENTER - SUMMIT CAMPUS</t>
  </si>
  <si>
    <t>3100 SUMMIT STREET</t>
  </si>
  <si>
    <t>MPI CHEMICAL DEPENDENCY RECOVERY HOSPITAL</t>
  </si>
  <si>
    <t>3012 SUMMIT STREET</t>
  </si>
  <si>
    <t>Chemical Dep. Recovery Hospital</t>
  </si>
  <si>
    <t>FREMONT HOSPITAL</t>
  </si>
  <si>
    <t>39001 SUNDALE DRIVE</t>
  </si>
  <si>
    <t>Acute Psychiatric Hospital</t>
  </si>
  <si>
    <t>5555 WEST LAS POSITAS BLVD.</t>
  </si>
  <si>
    <t>PLEASANTON</t>
  </si>
  <si>
    <t>KAISER FOUNDATION HOSPITAL - FREMONT</t>
  </si>
  <si>
    <t>39400 PASEO PADRE PARKWAY</t>
  </si>
  <si>
    <t>TELECARE HERITAGE PSYCHIATRIC HEALTH FACILITY</t>
  </si>
  <si>
    <t>2633 EAST 27TH STREET</t>
  </si>
  <si>
    <t>Psychiatric Health Facility</t>
  </si>
  <si>
    <t>TELECARE WILLOW ROCK CENTER</t>
  </si>
  <si>
    <t>2050 FAIRMONT DRIVE</t>
  </si>
  <si>
    <t>EDEN MEDICAL CENTER</t>
  </si>
  <si>
    <t>20103 LAKE CHABOT RD</t>
  </si>
  <si>
    <t>CASTRO VALLEY</t>
  </si>
  <si>
    <t>KAISER FOUNDATION HOSPITAL - OAKLAND/RICHMOND</t>
  </si>
  <si>
    <t>275 W. MACARTHUR BLVD.</t>
  </si>
  <si>
    <t>KAISER FOUNDATION HOSPITAL - SAN LEANDRO</t>
  </si>
  <si>
    <t>2500 MERCED STREET</t>
  </si>
  <si>
    <t>SUTTER AMADOR HOSPITAL</t>
  </si>
  <si>
    <t>200 MISSION BLVD</t>
  </si>
  <si>
    <t>JACKSON</t>
  </si>
  <si>
    <t>District 1</t>
  </si>
  <si>
    <t>District 4</t>
  </si>
  <si>
    <t>ORCHARD HOSPITAL</t>
  </si>
  <si>
    <t>240 SPRUCE STREET</t>
  </si>
  <si>
    <t>GRIDLEY</t>
  </si>
  <si>
    <t>District 3</t>
  </si>
  <si>
    <t>ENLOE MEDICAL CENTER - COHASSET</t>
  </si>
  <si>
    <t>560 COHASSET ROAD</t>
  </si>
  <si>
    <t>CHICO</t>
  </si>
  <si>
    <t>OROVILLE HOSPITAL</t>
  </si>
  <si>
    <t>2767 OLIVE HIGHWAY</t>
  </si>
  <si>
    <t>OROVILLE</t>
  </si>
  <si>
    <t>ENLOE HEALTH</t>
  </si>
  <si>
    <t>1531 ESPLANADE</t>
  </si>
  <si>
    <t>BUTTE COUNTY MENTAL HEALTH SERVICES</t>
  </si>
  <si>
    <t>592 RIO LINDO AVENUE</t>
  </si>
  <si>
    <t>ENLOE REHABILITATION CENTER</t>
  </si>
  <si>
    <t>340 WEST EAST AVENUE</t>
  </si>
  <si>
    <t>MARK TWAIN MEDICAL CENTER</t>
  </si>
  <si>
    <t>768 MOUNTAIN RANCH ROAD</t>
  </si>
  <si>
    <t>SAN ANDREAS</t>
  </si>
  <si>
    <t>District 8</t>
  </si>
  <si>
    <t>COLUSA MEDICAL CENTER</t>
  </si>
  <si>
    <t>199 E WEBSTER STREET</t>
  </si>
  <si>
    <t>COLUSA</t>
  </si>
  <si>
    <t>CONTRA COSTA REGIONAL MEDICAL CENTER</t>
  </si>
  <si>
    <t>2500 ALHAMBRA AVENUE</t>
  </si>
  <si>
    <t>MARTINEZ</t>
  </si>
  <si>
    <t>District 15</t>
  </si>
  <si>
    <t>SUTTER DELTA MEDICAL CENTER</t>
  </si>
  <si>
    <t>3901 LONE TREE WAY</t>
  </si>
  <si>
    <t>ANTIOCH</t>
  </si>
  <si>
    <t>JOHN MUIR MEDICAL CENTER-WALNUT CREEK CAMPUS</t>
  </si>
  <si>
    <t>1601 YGNACIO VALLEY ROAD</t>
  </si>
  <si>
    <t>WALNUT CREEK</t>
  </si>
  <si>
    <t>KAISER FOUNDATION HOSPITAL - WALNUT CREEK</t>
  </si>
  <si>
    <t>1425 SOUTH MAIN STREET</t>
  </si>
  <si>
    <t>94596-5300</t>
  </si>
  <si>
    <t>JOHN MUIR MEDICAL CENTER-CONCORD CAMPUS</t>
  </si>
  <si>
    <t>2540 EAST STREET</t>
  </si>
  <si>
    <t>CONCORD</t>
  </si>
  <si>
    <t>SAN RAMON REGIONAL MEDICAL CENTER SOUTH BUILDING</t>
  </si>
  <si>
    <t>7777 NORRIS CANYON ROAD</t>
  </si>
  <si>
    <t>SAN RAMON</t>
  </si>
  <si>
    <t>SAN RAMON REGIONAL MEDICAL CENTER</t>
  </si>
  <si>
    <t>6001 NORRIS CANYON ROAD</t>
  </si>
  <si>
    <t>JOHN MUIR BEHAVIORAL HEALTH CENTER</t>
  </si>
  <si>
    <t>2740 GRANT STREET</t>
  </si>
  <si>
    <t>KAISER FOUNDATION HOSPITAL - RICHMOND CAMPUS</t>
  </si>
  <si>
    <t>901 NEVIN AVE</t>
  </si>
  <si>
    <t>RICHMOND</t>
  </si>
  <si>
    <t>KAISER FOUNDATION HOSPITAL - ANTIOCH</t>
  </si>
  <si>
    <t>4501 SAND CREEK ROAD</t>
  </si>
  <si>
    <t>SUTTER COAST HOSPITAL</t>
  </si>
  <si>
    <t>800 EAST WASHINGTON BOULEVARD</t>
  </si>
  <si>
    <t>CRESCENT CITY</t>
  </si>
  <si>
    <t>Level IV</t>
  </si>
  <si>
    <t>District 2</t>
  </si>
  <si>
    <t>BARTON MEMORIAL HOSPITAL</t>
  </si>
  <si>
    <t>2170 SOUTH AVENUE</t>
  </si>
  <si>
    <t>SOUTH LAKE TAHOE</t>
  </si>
  <si>
    <t>Level III</t>
  </si>
  <si>
    <t>MARSHALL MEDICAL CENTER</t>
  </si>
  <si>
    <t>1100 MARSHALL WAY</t>
  </si>
  <si>
    <t>PLACERVILLE</t>
  </si>
  <si>
    <t>TELECARE EL DORADO COUNTY P.H.F.</t>
  </si>
  <si>
    <t>935-B SPRING STREET</t>
  </si>
  <si>
    <t>CLOVIS COMMUNITY MEDICAL CENTER</t>
  </si>
  <si>
    <t>2755 HERNDON AVENUE</t>
  </si>
  <si>
    <t>CLOVIS</t>
  </si>
  <si>
    <t>COALINGA REGIONAL MEDICAL CENTER</t>
  </si>
  <si>
    <t>1191 PHELPS AVENUE</t>
  </si>
  <si>
    <t>COALINGA</t>
  </si>
  <si>
    <t>District 27</t>
  </si>
  <si>
    <t>District 13</t>
  </si>
  <si>
    <t>COMMUNITY REGIONAL MEDICAL CENTER-FRESNO</t>
  </si>
  <si>
    <t>2823 FRESNO STREET</t>
  </si>
  <si>
    <t>FRESNO</t>
  </si>
  <si>
    <t>District 31</t>
  </si>
  <si>
    <t>District 21</t>
  </si>
  <si>
    <t>ADVENTIST HEALTH SELMA</t>
  </si>
  <si>
    <t>1141 ROSE AVENUE</t>
  </si>
  <si>
    <t>SELMA</t>
  </si>
  <si>
    <t>ADVENTIST HEALTH REEDLEY</t>
  </si>
  <si>
    <t>372 WEST CYPRESS AVENUE</t>
  </si>
  <si>
    <t>REEDLEY</t>
  </si>
  <si>
    <t>District 33</t>
  </si>
  <si>
    <t>ST. AGNES MEDICAL CENTER</t>
  </si>
  <si>
    <t>1303 EAST HERNDON AVENUE</t>
  </si>
  <si>
    <t>COMMUNITY BEHAVIORAL HEALTH CENTER</t>
  </si>
  <si>
    <t>7171 NORTH CEDAR AVENUE</t>
  </si>
  <si>
    <t>SAN JOAQUIN VALLEY REHABILITATION HOSPITAL</t>
  </si>
  <si>
    <t>7173 N. SHARON AVENUE</t>
  </si>
  <si>
    <t>FRESNO SURGICAL HOSPITAL</t>
  </si>
  <si>
    <t>6125 NORTH FRESNO STREET</t>
  </si>
  <si>
    <t>Investor - Partnership</t>
  </si>
  <si>
    <t>KAISER FOUNDATION HOSPITAL - FRESNO</t>
  </si>
  <si>
    <t>7300 NORTH FRESNO STREET</t>
  </si>
  <si>
    <t>EXODUS PSYCHIATRIC HEALTH FACILITY FRESNO</t>
  </si>
  <si>
    <t>4411 E. KINGS CANYON ROAD</t>
  </si>
  <si>
    <t>FRESNO HEART AND SURGICAL HOSPITAL</t>
  </si>
  <si>
    <t>15 E. AUDUBON DR.</t>
  </si>
  <si>
    <t>DEPARTMENT OF STATE HOSPITALS - COALINGA</t>
  </si>
  <si>
    <t>24511 WEST JAYNE AVENUE</t>
  </si>
  <si>
    <t>State</t>
  </si>
  <si>
    <t>CENTRAL STAR PSYCHIATRIC HEALTH FACILITY</t>
  </si>
  <si>
    <t>4411 E. KINGS CANYON ROAD, SUITE 319</t>
  </si>
  <si>
    <t>GLENN MEDICAL CENTER</t>
  </si>
  <si>
    <t>1133 WEST SYCAMORE STREET</t>
  </si>
  <si>
    <t>WILLOWS</t>
  </si>
  <si>
    <t>THE GENERAL HOSPITAL</t>
  </si>
  <si>
    <t>2200 HARRISON AVENUE</t>
  </si>
  <si>
    <t>EUREKA</t>
  </si>
  <si>
    <t>MAD RIVER COMMUNITY HOSPITAL</t>
  </si>
  <si>
    <t>3800 JANES ROAD</t>
  </si>
  <si>
    <t>ARCATA</t>
  </si>
  <si>
    <t>JEROLD PHELPS COMMUNITY HOSPITAL</t>
  </si>
  <si>
    <t>733 CEDAR STREET</t>
  </si>
  <si>
    <t>GARBERVILLE</t>
  </si>
  <si>
    <t>PROVIDENCE REDWOOD MEMORIAL HOSPITAL</t>
  </si>
  <si>
    <t>3300 RENNER DRIVE</t>
  </si>
  <si>
    <t>FORTUNA</t>
  </si>
  <si>
    <t>PROVIDENCE ST. JOSEPH HOSPITAL - EUREKA</t>
  </si>
  <si>
    <t>2700 DOLBEER STREET</t>
  </si>
  <si>
    <t>SEMPERVIRENS P.H.F.</t>
  </si>
  <si>
    <t>720 WOOD STREET</t>
  </si>
  <si>
    <t>EL CENTRO REGIONAL MEDICAL CENTER</t>
  </si>
  <si>
    <t>1415 ROSS AVENUE</t>
  </si>
  <si>
    <t>EL CENTRO</t>
  </si>
  <si>
    <t>District 36</t>
  </si>
  <si>
    <t>District 25</t>
  </si>
  <si>
    <t>PIONEERS MEMORIAL HEALTHCARE DISTRICT</t>
  </si>
  <si>
    <t>207 WEST LEGION ROAD</t>
  </si>
  <si>
    <t>BRAWLEY</t>
  </si>
  <si>
    <t>NORTHERN INYO HOSPITAL</t>
  </si>
  <si>
    <t>150 PIONEER LANE</t>
  </si>
  <si>
    <t>BISHOP</t>
  </si>
  <si>
    <t>SOUTHERN INYO HOSPITAL</t>
  </si>
  <si>
    <t>501 EAST LOCUST STREET</t>
  </si>
  <si>
    <t>LONE PINE</t>
  </si>
  <si>
    <t>ADVENTIST HEALTH DELANO</t>
  </si>
  <si>
    <t>1401 GARCES HIGHWAY</t>
  </si>
  <si>
    <t>DELANO</t>
  </si>
  <si>
    <t>District 35</t>
  </si>
  <si>
    <t>District 22</t>
  </si>
  <si>
    <t>BAKERSFIELD MEMORIAL HOSPITAL</t>
  </si>
  <si>
    <t>420 34TH STREET</t>
  </si>
  <si>
    <t>BAKERSFIELD</t>
  </si>
  <si>
    <t>KERN MEDICAL CENTER</t>
  </si>
  <si>
    <t>1700 MOUNT VERNON AVENUE</t>
  </si>
  <si>
    <t>KERN VALLEY HEALTHCARE DISTRICT</t>
  </si>
  <si>
    <t>6412 LAUREL AVENUE</t>
  </si>
  <si>
    <t>LAKE ISABELLA</t>
  </si>
  <si>
    <t>District 32</t>
  </si>
  <si>
    <t>MERCY HOSPITAL - BAKERSFIELD</t>
  </si>
  <si>
    <t>2215 TRUXTUN AVENUE</t>
  </si>
  <si>
    <t>GOOD SAMARITAN HOSPITAL-BAKERSFIELD</t>
  </si>
  <si>
    <t>901 OLIVE DRIVE</t>
  </si>
  <si>
    <t>RIDGECREST REGIONAL HOSPITAL</t>
  </si>
  <si>
    <t>1081 NORTH CHINA LAKE BLVD.</t>
  </si>
  <si>
    <t>RIDGECREST</t>
  </si>
  <si>
    <t>ADVENTIST HEALTH BAKERSFIELD</t>
  </si>
  <si>
    <t>2615 CHESTER AVENUE</t>
  </si>
  <si>
    <t>CENTRAL CALIFORNIA REHABILITATION HOSPITAL</t>
  </si>
  <si>
    <t>4400 KIRKCALDY DRIVE</t>
  </si>
  <si>
    <t>ENCOMPASS HEALTH REHABILITATION HOSPITAL OF BAKERSFIELD</t>
  </si>
  <si>
    <t>5001 COMMERCE DRIVE</t>
  </si>
  <si>
    <t>BAKERSFIELD BEHAVORIAL HEALTHCARE HOSPITAL, LLC</t>
  </si>
  <si>
    <t>5201 WHITE LANE</t>
  </si>
  <si>
    <t>ADVENTIST HEALTH SPECIALTY BAKERSFIELD</t>
  </si>
  <si>
    <t>3001 SILLECT AVENUE</t>
  </si>
  <si>
    <t>MERCY SOUTHWEST HOSPITAL</t>
  </si>
  <si>
    <t>400 OLD RIVER RD</t>
  </si>
  <si>
    <t>CRESTWOOD PSYCHIATRIC HEALTH FACILITY BAKERSFIELD</t>
  </si>
  <si>
    <t>6700 EUCALYPTUS DRIVE, STE C</t>
  </si>
  <si>
    <t>ADVENTIST HEALTH TEHACHAPI VALLEY</t>
  </si>
  <si>
    <t>1100 MAGELLAN DRIVE</t>
  </si>
  <si>
    <t>TEHACHAPI</t>
  </si>
  <si>
    <t>ADVENTIST HEALTH HANFORD</t>
  </si>
  <si>
    <t>115 MALL DRIVE</t>
  </si>
  <si>
    <t>HANFORD</t>
  </si>
  <si>
    <t>ADVENTIST HEALTH CLEARLAKE</t>
  </si>
  <si>
    <t>15630 18TH AVE</t>
  </si>
  <si>
    <t>CLEARLAKE</t>
  </si>
  <si>
    <t>SUTTER LAKESIDE HOSPITAL</t>
  </si>
  <si>
    <t>5176 HILL ROAD EAST</t>
  </si>
  <si>
    <t>LAKEPORT</t>
  </si>
  <si>
    <t>BANNER LASSEN MEDICAL CENTER</t>
  </si>
  <si>
    <t>1800 SPRING RIDGE DRIVE</t>
  </si>
  <si>
    <t>SUSANVILLE</t>
  </si>
  <si>
    <t>ALHAMBRA HOSPITAL MEDICAL CENTER</t>
  </si>
  <si>
    <t>100 SOUTH RAYMOND AVENUE</t>
  </si>
  <si>
    <t>ALHAMBRA</t>
  </si>
  <si>
    <t>District 49</t>
  </si>
  <si>
    <t>District 28</t>
  </si>
  <si>
    <t>BHC ALHAMBRA HOSPITAL</t>
  </si>
  <si>
    <t>4619 ROSEMEAD BOULEVARD</t>
  </si>
  <si>
    <t>ROSEMEAD</t>
  </si>
  <si>
    <t>ANTELOPE VALLEY MEDICAL CENTER</t>
  </si>
  <si>
    <t>1600 WEST AVENUE J</t>
  </si>
  <si>
    <t>LANCASTER</t>
  </si>
  <si>
    <t>District 39</t>
  </si>
  <si>
    <t>District 23</t>
  </si>
  <si>
    <t>CATALINA ISLAND MEDICAL CENTER</t>
  </si>
  <si>
    <t>100 FALLS CANYON ROAD</t>
  </si>
  <si>
    <t>AVALON</t>
  </si>
  <si>
    <t>District 69</t>
  </si>
  <si>
    <t>District 42</t>
  </si>
  <si>
    <t>KINDRED HOSPITAL - BALDWIN PARK</t>
  </si>
  <si>
    <t>14148 FRANCISQUITO AVENUE</t>
  </si>
  <si>
    <t>BALDWIN PARK</t>
  </si>
  <si>
    <t>District 48</t>
  </si>
  <si>
    <t>BARLOW RESPIRATORY HOSPITAL</t>
  </si>
  <si>
    <t>2000 STADIUM WAY</t>
  </si>
  <si>
    <t>LOS ANGELES</t>
  </si>
  <si>
    <t>District 52</t>
  </si>
  <si>
    <t>District 26</t>
  </si>
  <si>
    <t>District 30</t>
  </si>
  <si>
    <t>ST. MARY MEDICAL CENTER - LONG BEACH</t>
  </si>
  <si>
    <t>1050 LINDEN AVENUE</t>
  </si>
  <si>
    <t>LONG BEACH</t>
  </si>
  <si>
    <t>LOS ANGELES COMMUNITY HOSPITAL AT BELLFLOWER</t>
  </si>
  <si>
    <t>9542 ARTESIA BOULEVARD</t>
  </si>
  <si>
    <t>BELLFLOWER</t>
  </si>
  <si>
    <t>District 62</t>
  </si>
  <si>
    <t>ADVENTIST HEALTH WHITE MEMORIAL MONTEBELLO</t>
  </si>
  <si>
    <t>309 WEST BEVERLY BOULEVARD</t>
  </si>
  <si>
    <t>MONTEBELLO</t>
  </si>
  <si>
    <t>District 54</t>
  </si>
  <si>
    <t>District 38</t>
  </si>
  <si>
    <t>SOUTHERN CALIFORNIA HOSPITAL AT CULVER CITY</t>
  </si>
  <si>
    <t>3828 DELMAS TERRACE</t>
  </si>
  <si>
    <t>CULVER CITY</t>
  </si>
  <si>
    <t>District 55</t>
  </si>
  <si>
    <t>District 37</t>
  </si>
  <si>
    <t>CALIFORNIA HOSPITAL MEDICAL CENTER - LOS ANGELES</t>
  </si>
  <si>
    <t>1401 SOUTH GRAND AVENUE</t>
  </si>
  <si>
    <t>District 57</t>
  </si>
  <si>
    <t>CASA COLINA HOSPITAL</t>
  </si>
  <si>
    <t>255 EAST BONITA AVENUE</t>
  </si>
  <si>
    <t>POMONA</t>
  </si>
  <si>
    <t>District 53</t>
  </si>
  <si>
    <t>CENTINELA HOSPITAL MEDICAL CENTER</t>
  </si>
  <si>
    <t>555 EAST HARDY STREET</t>
  </si>
  <si>
    <t>INGLEWOOD</t>
  </si>
  <si>
    <t>District 61</t>
  </si>
  <si>
    <t>District 43</t>
  </si>
  <si>
    <t>KEDREN COMMUNITY MENTAL HEALTH CENTER</t>
  </si>
  <si>
    <t>4211 AVALON BOULEVARD</t>
  </si>
  <si>
    <t>CALIFORNIA REHABILITATION INSTITUTE, LLC</t>
  </si>
  <si>
    <t>2070 CENTURY PARK EAST</t>
  </si>
  <si>
    <t>AURORA CHARTER OAK</t>
  </si>
  <si>
    <t>1161 EAST COVINA BOULEVARD</t>
  </si>
  <si>
    <t>COVINA</t>
  </si>
  <si>
    <t>CHILDREN'S HOSPITAL OF LOS ANGELES</t>
  </si>
  <si>
    <t>4650 W. SUNSET BOULEVARD</t>
  </si>
  <si>
    <t>CITY OF HOPE HELFORD CLINICAL RESEARCH HOSPITAL</t>
  </si>
  <si>
    <t>1500 DUARTE ROAD</t>
  </si>
  <si>
    <t>DUARTE</t>
  </si>
  <si>
    <t>COLLEGE HOSPITAL</t>
  </si>
  <si>
    <t>10802 COLLEGE PLACE</t>
  </si>
  <si>
    <t>CERRITOS</t>
  </si>
  <si>
    <t>District 67</t>
  </si>
  <si>
    <t>District 45</t>
  </si>
  <si>
    <t>KINDRED HOSPITAL - SOUTH BAY</t>
  </si>
  <si>
    <t>1246 WEST 155TH STREET</t>
  </si>
  <si>
    <t>GARDENA</t>
  </si>
  <si>
    <t>District 66</t>
  </si>
  <si>
    <t>COMMUNITY HOSPITAL OF HUNTINGTON PARK</t>
  </si>
  <si>
    <t>2623 EAST SLAUSON AVENUE</t>
  </si>
  <si>
    <t>HUNTINGTON PARK</t>
  </si>
  <si>
    <t>LOS ANGELES COMMUNITY HOSPITAL</t>
  </si>
  <si>
    <t>4081 EAST OLYMPIC BOULEVARD</t>
  </si>
  <si>
    <t>District 34</t>
  </si>
  <si>
    <t>SAN GABRIEL VALLEY MEDICAL CENTER</t>
  </si>
  <si>
    <t>438 W. LAS TUNAS DRIVE</t>
  </si>
  <si>
    <t>SAN GABRIEL</t>
  </si>
  <si>
    <t>DEL AMO BEHAVIORAL HEALTH SYSTEM</t>
  </si>
  <si>
    <t>23700 CAMINO DEL SOL</t>
  </si>
  <si>
    <t>TORRANCE</t>
  </si>
  <si>
    <t>UCI HEALTH-LAKEWOOD</t>
  </si>
  <si>
    <t>3700 SOUTH STREET</t>
  </si>
  <si>
    <t>LAKEWOOD</t>
  </si>
  <si>
    <t>District 44</t>
  </si>
  <si>
    <t>University of California</t>
  </si>
  <si>
    <t>PIH HEALTH HOSPITAL - DOWNEY</t>
  </si>
  <si>
    <t>11500 BROOKSHIRE AVENUE</t>
  </si>
  <si>
    <t>DOWNEY</t>
  </si>
  <si>
    <t>WHITTIER</t>
  </si>
  <si>
    <t>District 64</t>
  </si>
  <si>
    <t>EAST LOS ANGELES DOCTORS HOSPITAL</t>
  </si>
  <si>
    <t>4060 WHITTIER BOULEVARD</t>
  </si>
  <si>
    <t>ENCINO HOSPITAL MEDICAL CENTER</t>
  </si>
  <si>
    <t>16237 VENTURA BOULEVARD</t>
  </si>
  <si>
    <t>ENCINO</t>
  </si>
  <si>
    <t>District 46</t>
  </si>
  <si>
    <t>EMANATE HEALTH FOOTHILL PRESBYTERIAN HOSPITAL</t>
  </si>
  <si>
    <t>250 SOUTH GRAND AVENUE</t>
  </si>
  <si>
    <t>GLENDORA</t>
  </si>
  <si>
    <t>KINDRED HOSPITAL - LOS ANGELES</t>
  </si>
  <si>
    <t>5525 WEST SLAUSON AVENUE</t>
  </si>
  <si>
    <t>GARFIELD MEDICAL CENTER</t>
  </si>
  <si>
    <t>525 NORTH GARFIELD AVENUE</t>
  </si>
  <si>
    <t>MONTEREY PARK</t>
  </si>
  <si>
    <t>GATEWAYS HOSPITAL AND MENTAL HEALTH CENTER</t>
  </si>
  <si>
    <t>1891 EFFIE STREET</t>
  </si>
  <si>
    <t>ADVENTIST HEALTH GLENDALE</t>
  </si>
  <si>
    <t>1509 WILSON TERRACE</t>
  </si>
  <si>
    <t>GLENDALE</t>
  </si>
  <si>
    <t>GLENDORA HOSPITAL</t>
  </si>
  <si>
    <t>150 W ROUTE 66</t>
  </si>
  <si>
    <t>GREATER EL MONTE COMMUNITY HOSPITAL</t>
  </si>
  <si>
    <t>1701 SANTA ANITA AVENUE</t>
  </si>
  <si>
    <t>SOUTH EL MONTE</t>
  </si>
  <si>
    <t>District 56</t>
  </si>
  <si>
    <t>SOUTHERN CALIFORNIA HOSPITAL AT HOLLYWOOD</t>
  </si>
  <si>
    <t>6245 DE LONGPRE AVENUE</t>
  </si>
  <si>
    <t>HOLLYWOOD</t>
  </si>
  <si>
    <t>District 51</t>
  </si>
  <si>
    <t>HOLLYWOOD PRESBYTERIAN MEDICAL CENTER</t>
  </si>
  <si>
    <t>1300 NORTH VERMONT AVENUE</t>
  </si>
  <si>
    <t>PROVIDENCE HOLY CROSS MEDICAL CENTER</t>
  </si>
  <si>
    <t>15031 RINALDI STREET</t>
  </si>
  <si>
    <t>MISSION HILLS</t>
  </si>
  <si>
    <t>District 29</t>
  </si>
  <si>
    <t>PIH HEALTH GOOD SAMARITAN HOSPITAL</t>
  </si>
  <si>
    <t>1225 WILSHIRE BOULEVARD</t>
  </si>
  <si>
    <t>HUNTINGTON HOSPITAL</t>
  </si>
  <si>
    <t>100 W. CALIFORNIA BOULEVARD</t>
  </si>
  <si>
    <t>PASADENA</t>
  </si>
  <si>
    <t>District 41</t>
  </si>
  <si>
    <t>EMANATE HEALTH INTER-COMMUNITY HOSPITAL</t>
  </si>
  <si>
    <t>210 W. SAN BERNARDINO ROAD</t>
  </si>
  <si>
    <t>TORRANCE MEMORIAL MEDICAL CENTER</t>
  </si>
  <si>
    <t>3330 LOMITA BOULEVARD</t>
  </si>
  <si>
    <t>90505-5073</t>
  </si>
  <si>
    <t>KAISER FOUNDATION HOSPITAL - LOS ANGELES</t>
  </si>
  <si>
    <t>4867 SUNSET BOULEVARD</t>
  </si>
  <si>
    <t>KAISER FOUNDATION HOSPITAL - SOUTH BAY</t>
  </si>
  <si>
    <t>25825 SOUTH VERMONT AVENUE</t>
  </si>
  <si>
    <t>HARBOR CITY</t>
  </si>
  <si>
    <t>District 65</t>
  </si>
  <si>
    <t>KAISER FOUNDATION HOSPITAL - PANORAMA CITY</t>
  </si>
  <si>
    <t>13652 CANTARA STREET</t>
  </si>
  <si>
    <t>PANORAMA CITY</t>
  </si>
  <si>
    <t>KAISER FOUNDATION HOSPITAL - WEST LA</t>
  </si>
  <si>
    <t>6041 CADILLAC AVENUE</t>
  </si>
  <si>
    <t>KINDRED HOSPITAL - LA MIRADA</t>
  </si>
  <si>
    <t>14900 IMPERIAL HIGHWAY</t>
  </si>
  <si>
    <t>LA MIRADA</t>
  </si>
  <si>
    <t>KINDRED HOSPITAL - SAN GABRIEL VALLEY</t>
  </si>
  <si>
    <t>845 NORTH LARK ELLEN AVENUE</t>
  </si>
  <si>
    <t>WEST COVINA</t>
  </si>
  <si>
    <t>AURORA LAS ENCINAS HOSPITAL</t>
  </si>
  <si>
    <t>2900 EAST DEL MAR BOULEVARD</t>
  </si>
  <si>
    <t>PROVIDENCE LITTLE COMPANY OF MARY MEDICAL CENTER TORRANCE</t>
  </si>
  <si>
    <t>4101 TORRANCE BOULEVARD</t>
  </si>
  <si>
    <t>CEDARS-SINAI MARINA HOSPITAL</t>
  </si>
  <si>
    <t>4650 LINCOLN BOULEVARD</t>
  </si>
  <si>
    <t>MARINA DEL REY</t>
  </si>
  <si>
    <t>PROVIDENCE CEDARS-SINAI TARZANA MEDICAL CENTER</t>
  </si>
  <si>
    <t>18321 CLARK STREET</t>
  </si>
  <si>
    <t>TARZANA</t>
  </si>
  <si>
    <t>MEMORIAL HOSPITAL OF GARDENA</t>
  </si>
  <si>
    <t>1145 W. REDONDO BEACH BLVD.</t>
  </si>
  <si>
    <t>GLENDALE MEMORIAL HOSPITAL AND HEALTH CENTER</t>
  </si>
  <si>
    <t>1420 SOUTH CENTRAL AVENUE</t>
  </si>
  <si>
    <t>MISSION COMMUNITY HOSPITAL - PANORAMA CAMPUS</t>
  </si>
  <si>
    <t>14850 ROSCOE BOULEVARD</t>
  </si>
  <si>
    <t>MEMORIALCARE LONG BEACH MEDICAL CENTER</t>
  </si>
  <si>
    <t>2801 ATLANTIC AVENUE</t>
  </si>
  <si>
    <t>Level II &amp; Level II - Ped</t>
  </si>
  <si>
    <t>USC ARCADIA HOSPITAL</t>
  </si>
  <si>
    <t>300 WEST HUNTINGTON DRIVE</t>
  </si>
  <si>
    <t>ARCADIA</t>
  </si>
  <si>
    <t>OLYMPIA MEDICAL CENTER</t>
  </si>
  <si>
    <t>5900 WEST OLYMPIC BLVD</t>
  </si>
  <si>
    <t>MONROVIA MEMORIAL HOSPITAL</t>
  </si>
  <si>
    <t>323 SOUTH HELIOTROPE AVENUE</t>
  </si>
  <si>
    <t>MONROVIA</t>
  </si>
  <si>
    <t>MONTEREY PARK HOSPITAL</t>
  </si>
  <si>
    <t>900 SOUTH ATLANTIC BOULEVARD</t>
  </si>
  <si>
    <t>91754-4780</t>
  </si>
  <si>
    <t>MOTION PICTURE AND TELEVISION HOSPITAL</t>
  </si>
  <si>
    <t>23388 MULHOLLAND DRIVE</t>
  </si>
  <si>
    <t>WOODLAND HILLS</t>
  </si>
  <si>
    <t>CEDARS-SINAI MEDICAL CENTER</t>
  </si>
  <si>
    <t>8700 BEVERLY BOULEVARD</t>
  </si>
  <si>
    <t>Level I &amp; Level II - Ped</t>
  </si>
  <si>
    <t>NORTHRIDGE HOSPITAL MEDICAL CENTER</t>
  </si>
  <si>
    <t>18300 ROSCOE BOULEVARD</t>
  </si>
  <si>
    <t>NORTHRIDGE</t>
  </si>
  <si>
    <t>NORWALK COMMUNITY HOSPITAL</t>
  </si>
  <si>
    <t>13222 BLOOMFIELD AVENUE</t>
  </si>
  <si>
    <t>NORWALK</t>
  </si>
  <si>
    <t>COLLEGE MEDICAL CENTER</t>
  </si>
  <si>
    <t>2776 PACIFIC AVENUE</t>
  </si>
  <si>
    <t>KINDRED HOSPITAL PARAMOUNT</t>
  </si>
  <si>
    <t>16453 COLORADO AVENUE</t>
  </si>
  <si>
    <t>PARAMOUNT</t>
  </si>
  <si>
    <t>POMONA VALLEY HOSPITAL MEDICAL CENTER</t>
  </si>
  <si>
    <t>1798 NORTH GAREY AVENUE</t>
  </si>
  <si>
    <t>PIH HEALTH WHITTIER HOSPITAL</t>
  </si>
  <si>
    <t>12401 WASHINGTON BLVD.</t>
  </si>
  <si>
    <t>EMANATE HEALTH QUEEN OF THE VALLEY HOSPITAL</t>
  </si>
  <si>
    <t>1115 SOUTH SUNSET AVENUE</t>
  </si>
  <si>
    <t>KAISER FOUNDATION HOSPITAL - MENTAL HEALTH CENTER D/P APH</t>
  </si>
  <si>
    <t>765 COLLEGE STREET</t>
  </si>
  <si>
    <t>L.A. DOWNTOWN MEDICAL CENTER</t>
  </si>
  <si>
    <t>1711 WEST TEMPLE STREET</t>
  </si>
  <si>
    <t>SAN DIMAS COMMUNITY HOSPITAL</t>
  </si>
  <si>
    <t>1350 WEST COVINA BOULEVARD</t>
  </si>
  <si>
    <t>SAN DIMAS</t>
  </si>
  <si>
    <t>PROVIDENCE LITTLE COMPANY OF MARY MC - SAN PEDRO</t>
  </si>
  <si>
    <t>1300 WEST SEVENTH STREET</t>
  </si>
  <si>
    <t>SAN PEDRO</t>
  </si>
  <si>
    <t>DOCS SURGICAL HOSPITAL</t>
  </si>
  <si>
    <t>6000 SAN VICENTE BOULEVARD</t>
  </si>
  <si>
    <t>SANTA MONICA - UCLA MEDICAL CENTER AND ORTHOPAEDIC HOSPITAL</t>
  </si>
  <si>
    <t>1250 16TH STREET</t>
  </si>
  <si>
    <t>SANTA MONICA</t>
  </si>
  <si>
    <t>PACIFICA HOSPITAL OF THE VALLEY</t>
  </si>
  <si>
    <t>9449 SAN FERNANDO ROAD</t>
  </si>
  <si>
    <t>SUN VALLEY</t>
  </si>
  <si>
    <t>SHERMAN OAKS HOSPITAL</t>
  </si>
  <si>
    <t>4929 VAN NUYS BOULEVARD</t>
  </si>
  <si>
    <t>SHERMAN OAKS</t>
  </si>
  <si>
    <t>ST. FRANCIS MEDICAL CENTER</t>
  </si>
  <si>
    <t>3630 E. IMPERIAL HIGHWAY</t>
  </si>
  <si>
    <t>LYNWOOD</t>
  </si>
  <si>
    <t>Investor - Individual</t>
  </si>
  <si>
    <t>SAINT JOHN'S HEALTH CENTER</t>
  </si>
  <si>
    <t>2121 SANTA MONICA BLVD.</t>
  </si>
  <si>
    <t>PROVIDENCE SAINT JOSEPH MEDICAL CENTER</t>
  </si>
  <si>
    <t>501 S BUENA VISTA STREET</t>
  </si>
  <si>
    <t>BURBANK</t>
  </si>
  <si>
    <t>91505-4809</t>
  </si>
  <si>
    <t>COAST PLAZA HOSPITAL</t>
  </si>
  <si>
    <t>13100 STUDEBAKER ROAD</t>
  </si>
  <si>
    <t>TARZANA TREATMENT CENTER</t>
  </si>
  <si>
    <t>18646 OXNARD STREET</t>
  </si>
  <si>
    <t>RONALD REAGAN UCLA MEDICAL CENTER</t>
  </si>
  <si>
    <t>757 WESTWOOD PLAZA</t>
  </si>
  <si>
    <t>Level I &amp; Level I - Ped</t>
  </si>
  <si>
    <t>VALLEY PRESBYTERIAN HOSPITAL</t>
  </si>
  <si>
    <t>15107 VANOWEN STREET</t>
  </si>
  <si>
    <t>VAN NUYS</t>
  </si>
  <si>
    <t>USC VERDUGO HILLS HOSPITAL</t>
  </si>
  <si>
    <t>1812 VERDUGO BOULEVARD</t>
  </si>
  <si>
    <t>WEST COVINA MEDICAL CENTER</t>
  </si>
  <si>
    <t>725 SOUTH ORANGE AVENUE</t>
  </si>
  <si>
    <t>UCLA WEST VALLEY MEDICAL CENTER</t>
  </si>
  <si>
    <t>7300 MEDICAL CENTER DRIVE, BLDG A</t>
  </si>
  <si>
    <t>WEST HILLS</t>
  </si>
  <si>
    <t>ADVENTIST HEALTH WHITE MEMORIAL</t>
  </si>
  <si>
    <t>1720 E. CESAR E. CHAVEZ AVENUE</t>
  </si>
  <si>
    <t>WHITTIER HOSPITAL MEDICAL CENTER</t>
  </si>
  <si>
    <t>9080 COLIMA ROAD</t>
  </si>
  <si>
    <t>RESNICK NEUROPSYCHIATRIC HOSPITAL AT UCLA</t>
  </si>
  <si>
    <t>150 Medical Plaza</t>
  </si>
  <si>
    <t>HENRY MAYO NEWHALL HOSPITAL</t>
  </si>
  <si>
    <t>23845 MCBEAN PARKWAY</t>
  </si>
  <si>
    <t>VALENCIA</t>
  </si>
  <si>
    <t>District 40</t>
  </si>
  <si>
    <t>DEPARTMENT OF STATE HOSPITALS - METROPOLITAN</t>
  </si>
  <si>
    <t>11401 BLOOMFIELD AVENUE</t>
  </si>
  <si>
    <t>USC KENNETH NORRIS JR. CANCER HOSPITAL</t>
  </si>
  <si>
    <t>1441 EASTLAKE AVENUE</t>
  </si>
  <si>
    <t>TOM REDGATE MEMORIAL RECOVERY CENTER</t>
  </si>
  <si>
    <t>1775 CHESTNUT STREET</t>
  </si>
  <si>
    <t>LAC/HARBOR-UCLA MEDICAL CENTER</t>
  </si>
  <si>
    <t>1000 WEST CARSON STREET</t>
  </si>
  <si>
    <t>LOS ANGELES GENERAL MEDICAL CENTER</t>
  </si>
  <si>
    <t>2051 MARENGO STREET, ROOM C2K100</t>
  </si>
  <si>
    <t>MARTIN LUTHER KING, JR. COMMUNITY HOSPITAL</t>
  </si>
  <si>
    <t>1680 EAST 120TH STREET</t>
  </si>
  <si>
    <t>LOS ANGELES COUNTY OLIVE VIEW-UCLA MEDICAL CENTER</t>
  </si>
  <si>
    <t>14445 OLIVE VIEW DRIVE</t>
  </si>
  <si>
    <t>SYLMAR</t>
  </si>
  <si>
    <t>LAC/RANCHO LOS AMIGOS NATIONAL REHAB CENTER</t>
  </si>
  <si>
    <t>7601 EAST IMPERIAL HIGHWAY</t>
  </si>
  <si>
    <t>KAISER FOUNDATION HOSPITAL - WOODLAND HILLS</t>
  </si>
  <si>
    <t>5601 DE SOTO AVENUE</t>
  </si>
  <si>
    <t>AMERICAN RECOVERY CENTER</t>
  </si>
  <si>
    <t>2180 VALLEY BOULEVARD</t>
  </si>
  <si>
    <t>KECK HOSPITAL OF USC</t>
  </si>
  <si>
    <t>1500 SAN PABLO STREET</t>
  </si>
  <si>
    <t>STAR VIEW ADOLESCENT - P H F</t>
  </si>
  <si>
    <t>4025 WEST 226 STREET</t>
  </si>
  <si>
    <t>LA CASA PSYCHIATRIC HEALTH FACILITY</t>
  </si>
  <si>
    <t>6060 PARAMOUNT BLVD.</t>
  </si>
  <si>
    <t>KAISER FOUNDATION HOSPITAL - BALDWIN PARK</t>
  </si>
  <si>
    <t>1011 BALDWIN PARK BLVD.</t>
  </si>
  <si>
    <t>MEMORIALCARE MILLER CHILDREN'S &amp; WOMEN'S HOSPITAL LONG BEACH</t>
  </si>
  <si>
    <t>KAISER FOUNDATION HOSPITAL - DOWNEY</t>
  </si>
  <si>
    <t>9333 IMPERIAL HIGHWAY</t>
  </si>
  <si>
    <t>JOYCE EISENBERG KEEFER MEDICAL CENTER</t>
  </si>
  <si>
    <t>7150 TAMPA AVENUE</t>
  </si>
  <si>
    <t>RESEDA</t>
  </si>
  <si>
    <t>PALMDALE REGIONAL MEDICAL CENTER</t>
  </si>
  <si>
    <t>38600 MEDICAL CENTER DRIVE</t>
  </si>
  <si>
    <t>PALMDALE</t>
  </si>
  <si>
    <t>EXODUS RECOVERY P.H.F.</t>
  </si>
  <si>
    <t>9808 VENICE BLVD, STE. 300</t>
  </si>
  <si>
    <t>OCEAN VIEW PSYCHIATRIC HEALTH FACILITY</t>
  </si>
  <si>
    <t>2600 REDONDO AVENUE, SUITE 500</t>
  </si>
  <si>
    <t>RIVER VISTA BEHAVIORAL HEALTH</t>
  </si>
  <si>
    <t>40886 GOODWIN WAY</t>
  </si>
  <si>
    <t>MADERA</t>
  </si>
  <si>
    <t>MADERA COMMUNITY HOSPITAL</t>
  </si>
  <si>
    <t>1250 EAST ALMOND AVENUE</t>
  </si>
  <si>
    <t>VALLEY CHILDREN'S HOSPITAL</t>
  </si>
  <si>
    <t>9300 VALLEY CHILDREN'S PLACE</t>
  </si>
  <si>
    <t>Level II - Pediatric</t>
  </si>
  <si>
    <t>KAISER FOUNDATION HOSPITAL - SAN RAFAEL</t>
  </si>
  <si>
    <t>99 MONTECILLO ROAD</t>
  </si>
  <si>
    <t>SAN RAFAEL</t>
  </si>
  <si>
    <t>KENTFIELD HOSPITAL</t>
  </si>
  <si>
    <t>1125 SIR FRANCIS DRAKE BLVD.</t>
  </si>
  <si>
    <t>KENTFIELD</t>
  </si>
  <si>
    <t>MARINHEALTH MEDICAL CENTER</t>
  </si>
  <si>
    <t>250 BON AIR ROAD</t>
  </si>
  <si>
    <t>GREENBRAE</t>
  </si>
  <si>
    <t>NOVATO COMMUNITY HOSPITAL</t>
  </si>
  <si>
    <t>180 ROWLAND WAY</t>
  </si>
  <si>
    <t>NOVATO</t>
  </si>
  <si>
    <t>JOHN C FREMONT HEALTHCARE DISTRICT</t>
  </si>
  <si>
    <t>5189 HOSPITAL RD.</t>
  </si>
  <si>
    <t>MARIPOSA</t>
  </si>
  <si>
    <t>ADVENTIST HEALTH MENDOCINO COAST</t>
  </si>
  <si>
    <t>700 RIVER DRIVE</t>
  </si>
  <si>
    <t>FORT BRAGG</t>
  </si>
  <si>
    <t>ADVENTIST HEALTH UKIAH VALLEY</t>
  </si>
  <si>
    <t>275 HOSPITAL DRIVE</t>
  </si>
  <si>
    <t>UKIAH</t>
  </si>
  <si>
    <t>ADVENTIST HEALTH HOWARD MEMORIAL</t>
  </si>
  <si>
    <t>1 MARCELA DRIVE</t>
  </si>
  <si>
    <t>WILLITS</t>
  </si>
  <si>
    <t>MEMORIAL HOSPITAL LOS BANOS</t>
  </si>
  <si>
    <t>520 WEST I STREET</t>
  </si>
  <si>
    <t>LOS BANOS</t>
  </si>
  <si>
    <t>SACRAMENTO</t>
  </si>
  <si>
    <t>MERCY MEDICAL CENTER - MERCED</t>
  </si>
  <si>
    <t>333  MERCY AVENUE</t>
  </si>
  <si>
    <t>MERCED</t>
  </si>
  <si>
    <t>MARIE GREEN PSYCHIATRIC CENTER - P H F</t>
  </si>
  <si>
    <t>300 EAST 15TH STREET</t>
  </si>
  <si>
    <t>SURPRISE VALLEY COMMUNITY HOSPITAL</t>
  </si>
  <si>
    <t>741 N. MAIN STREET</t>
  </si>
  <si>
    <t>CEDARVILLE</t>
  </si>
  <si>
    <t>MODOC MEDICAL CENTER</t>
  </si>
  <si>
    <t>1111 N. NAGLE ST</t>
  </si>
  <si>
    <t>ALTURAS</t>
  </si>
  <si>
    <t>MAMMOTH HOSPITAL</t>
  </si>
  <si>
    <t>85 SIERRA PARK ROAD</t>
  </si>
  <si>
    <t>MAMMOTH LAKES</t>
  </si>
  <si>
    <t>COMMUNITY HOSPITAL OF THE MONTEREY PENINSULA</t>
  </si>
  <si>
    <t>23625 W. R. HOLMAN HIGHWAY</t>
  </si>
  <si>
    <t>MONTEREY</t>
  </si>
  <si>
    <t>District 17</t>
  </si>
  <si>
    <t>District 19</t>
  </si>
  <si>
    <t>GEORGE L. MEE MEMORIAL HOSPITAL</t>
  </si>
  <si>
    <t>300 CANAL STREET</t>
  </si>
  <si>
    <t>KING CITY</t>
  </si>
  <si>
    <t>SALINAS VALLEY HEALTH MEDICAL CENTER</t>
  </si>
  <si>
    <t>450 EAST ROMIE LANE</t>
  </si>
  <si>
    <t>SALINAS</t>
  </si>
  <si>
    <t>NATIVIDAD MEDICAL CENTER</t>
  </si>
  <si>
    <t>1441 CONSTITUTION BOULEVARD</t>
  </si>
  <si>
    <t>PROVIDENCE QUEEN OF THE VALLEY MEDICAL CENTER</t>
  </si>
  <si>
    <t>1000 TRANCAS STREET</t>
  </si>
  <si>
    <t>NAPA</t>
  </si>
  <si>
    <t>ADVENTIST HEALTH ST. HELENA</t>
  </si>
  <si>
    <t>10 WOODLAND RD.</t>
  </si>
  <si>
    <t>ST. HELENA</t>
  </si>
  <si>
    <t>DEPARTMENT OF STATE HOSPITALS - NAPA</t>
  </si>
  <si>
    <t>2100 NAPA-VALLEJO HIGHWAY</t>
  </si>
  <si>
    <t>SIERRA NEVADA MEMORIAL HOSPITAL</t>
  </si>
  <si>
    <t>155 GLASSON WAY</t>
  </si>
  <si>
    <t>GRASS VALLEY</t>
  </si>
  <si>
    <t>TAHOE FOREST HOSPITAL</t>
  </si>
  <si>
    <t>10121 PINE AVE</t>
  </si>
  <si>
    <t>TRUCKEE</t>
  </si>
  <si>
    <t>CHILDREN'S HOSPITAL OF ORANGE COUNTY</t>
  </si>
  <si>
    <t>1201 WEST LA VETA AVENUE</t>
  </si>
  <si>
    <t>ORANGE</t>
  </si>
  <si>
    <t>District 68</t>
  </si>
  <si>
    <t>MEMORIALCARE ORANGE COAST MEDICAL CENTER</t>
  </si>
  <si>
    <t>9920 TALBERT AVENUE</t>
  </si>
  <si>
    <t>FOUNTAIN VALLEY</t>
  </si>
  <si>
    <t>District 70</t>
  </si>
  <si>
    <t>ANAHEIM COMMUNITY HOSPITAL, LLC</t>
  </si>
  <si>
    <t>3350 WEST BALL ROAD</t>
  </si>
  <si>
    <t>ANAHEIM</t>
  </si>
  <si>
    <t>AHMC ANAHEIM REGIONAL MEDICAL CENTER</t>
  </si>
  <si>
    <t>1111 WEST LA PALMA AVENUE</t>
  </si>
  <si>
    <t>KINDRED HOSPITAL - BREA</t>
  </si>
  <si>
    <t>875 NORTH BREA BOULEVARD</t>
  </si>
  <si>
    <t>BREA</t>
  </si>
  <si>
    <t>District 59</t>
  </si>
  <si>
    <t>CHAPMAN GLOBAL MEDICAL CENTER</t>
  </si>
  <si>
    <t>2601 EAST CHAPMAN AVENUE</t>
  </si>
  <si>
    <t>COLLEGE HOSPITAL COSTA MESA</t>
  </si>
  <si>
    <t>301 VICTORIA STREET</t>
  </si>
  <si>
    <t>COSTA MESA</t>
  </si>
  <si>
    <t>District 73</t>
  </si>
  <si>
    <t>District 47</t>
  </si>
  <si>
    <t>KINDRED HOSPITAL - SANTA ANA</t>
  </si>
  <si>
    <t>1901 COLLEGE AVENUE</t>
  </si>
  <si>
    <t>SANTA ANA</t>
  </si>
  <si>
    <t>UCI HEALTH-FOUNTAIN VALLEY</t>
  </si>
  <si>
    <t>17100 EUCLID STREET</t>
  </si>
  <si>
    <t>ANAHEIM GLOBAL MEDICAL CENTER</t>
  </si>
  <si>
    <t>1025 SOUTH ANAHEIM BLVD.</t>
  </si>
  <si>
    <t>HOAG MEMORIAL HOSPITAL PRESBYTERIAN</t>
  </si>
  <si>
    <t>1 HOAG DRIVE</t>
  </si>
  <si>
    <t>NEWPORT BEACH</t>
  </si>
  <si>
    <t>District 72</t>
  </si>
  <si>
    <t>HUNTINGTON BEACH HOSPITAL</t>
  </si>
  <si>
    <t>17772 BEACH BOULEVARD</t>
  </si>
  <si>
    <t>HUNTINGTON BEACH</t>
  </si>
  <si>
    <t>LA PALMA INTERCOMMUNITY HOSPITAL</t>
  </si>
  <si>
    <t>7901 WALKER STREET</t>
  </si>
  <si>
    <t>LA PALMA</t>
  </si>
  <si>
    <t>UCI HEALTH-LOS ALAMITOS</t>
  </si>
  <si>
    <t>3751 KATELLA AVENUE</t>
  </si>
  <si>
    <t>LOS ALAMITOS</t>
  </si>
  <si>
    <t>SOUTH COAST GLOBAL MEDICAL CENTER</t>
  </si>
  <si>
    <t>2701 S. BRISTOL STREET</t>
  </si>
  <si>
    <t>PROVIDENCE MISSION HOSPITAL</t>
  </si>
  <si>
    <t>27700 MEDICAL CENTER ROAD</t>
  </si>
  <si>
    <t>MISSION VIEJO</t>
  </si>
  <si>
    <t>District 71</t>
  </si>
  <si>
    <t>UNIVERSITY OF CALIFORNIA IRVINE MEDICAL CENTER</t>
  </si>
  <si>
    <t>101 CITY DRIVE SOUTH</t>
  </si>
  <si>
    <t>GARDEN GROVE HOSPITAL AND MEDICAL CENTER</t>
  </si>
  <si>
    <t>12601 GARDEN GROVE BLVD.</t>
  </si>
  <si>
    <t>GARDEN GROVE</t>
  </si>
  <si>
    <t>92843-1908</t>
  </si>
  <si>
    <t>UCI HEALTH-PLACENTIA LINDA</t>
  </si>
  <si>
    <t>1301 NORTH ROSE DRIVE</t>
  </si>
  <si>
    <t>PLACENTIA</t>
  </si>
  <si>
    <t>MEMORIALCARE SADDLEBACK MEDICAL CENTER</t>
  </si>
  <si>
    <t>24451 HEALTH CENTER DRIVE</t>
  </si>
  <si>
    <t>LAGUNA HILLS</t>
  </si>
  <si>
    <t>PROVIDENCE MISSION HOSPITAL - LAGUNA BEACH</t>
  </si>
  <si>
    <t>31872 COAST HIGHWAY</t>
  </si>
  <si>
    <t>LAGUNA BEACH</t>
  </si>
  <si>
    <t>PROVIDENCE ST. JOSEPH HOSPITAL</t>
  </si>
  <si>
    <t>1100 WEST STEWART DRIVE</t>
  </si>
  <si>
    <t>PROVIDENCE ST. JUDE MEDICAL CENTER</t>
  </si>
  <si>
    <t>101 EAST VALENCIA MESA DRIVE</t>
  </si>
  <si>
    <t>FULLERTON</t>
  </si>
  <si>
    <t>FOOTHILL REGIONAL MEDICAL CENTER</t>
  </si>
  <si>
    <t>14662 NEWPORT AVENUE</t>
  </si>
  <si>
    <t>TUSTIN</t>
  </si>
  <si>
    <t>WEST ANAHEIM MEDICAL CENTER</t>
  </si>
  <si>
    <t>3033 WEST ORANGE AVENUE</t>
  </si>
  <si>
    <t>KINDRED HOSPITAL WESTMINSTER</t>
  </si>
  <si>
    <t>200 HOSPITAL CIRCLE</t>
  </si>
  <si>
    <t>WESTMINSTER</t>
  </si>
  <si>
    <t>ORANGE COUNTY GLOBAL MEDICAL CENTER</t>
  </si>
  <si>
    <t>1001 NORTH TUSTIN AVENUE</t>
  </si>
  <si>
    <t>11250 WARNER AVENUE</t>
  </si>
  <si>
    <t>HOAG HOSPITAL IRVINE</t>
  </si>
  <si>
    <t>16200 SAND CANYON AVENUE</t>
  </si>
  <si>
    <t>IRVINE</t>
  </si>
  <si>
    <t>CHILDREN'S HOSPITAL AT MISSION</t>
  </si>
  <si>
    <t>27700 MEDICAL CTR. RD., 5TH FL</t>
  </si>
  <si>
    <t>HEALTHBRIDGE CHILDREN'S HOSPITAL-ORANGE</t>
  </si>
  <si>
    <t>393 S. TUSTIN STREET</t>
  </si>
  <si>
    <t>KAISER FOUNDATION HOSPITAL - ORANGE COUNTY - IRVINE</t>
  </si>
  <si>
    <t>6640 ALTON PARKWAY</t>
  </si>
  <si>
    <t>KAISER FOUNDATION HOSPITAL - ORANGE COUNTY - ANAHEIM</t>
  </si>
  <si>
    <t>3440 E LA PALMA AVE</t>
  </si>
  <si>
    <t>HOAG ORTHOPEDIC INSTITUTE</t>
  </si>
  <si>
    <t>16250 SAND CANYON AVENUE</t>
  </si>
  <si>
    <t>LAGUNA TREATMENT CENTER, LLC</t>
  </si>
  <si>
    <t>24552 PACIFIC PARK DRIVE</t>
  </si>
  <si>
    <t>ALISO VIEJO</t>
  </si>
  <si>
    <t>ENCOMPASS HEALTH REHABILITATION HOSPITAL OF TUSTIN</t>
  </si>
  <si>
    <t>15120 KENSINGTON PARK DRIVE</t>
  </si>
  <si>
    <t>ALISO RIDGE BEHAVIORAL HEALTH, LLC</t>
  </si>
  <si>
    <t>200 FREEDOM LANE</t>
  </si>
  <si>
    <t>CORONA</t>
  </si>
  <si>
    <t>SUTTER AUBURN FAITH HOSPITAL</t>
  </si>
  <si>
    <t>11815 EDUCATION STREET</t>
  </si>
  <si>
    <t>AUBURN</t>
  </si>
  <si>
    <t>SUTTER ROSEVILLE MEDICAL CENTER</t>
  </si>
  <si>
    <t>1 MEDICAL PLAZA DRIVE</t>
  </si>
  <si>
    <t>ROSEVILLE</t>
  </si>
  <si>
    <t>District 6</t>
  </si>
  <si>
    <t>KAISER FOUNDATION HOSPITAL - ROSEVILLE</t>
  </si>
  <si>
    <t>1600 EUREKA ROAD</t>
  </si>
  <si>
    <t>CIRBY HILLS BEHAVIORAL HEALTH</t>
  </si>
  <si>
    <t>101 CIRBY HILLS DRIVE</t>
  </si>
  <si>
    <t>1535 Plumas Court</t>
  </si>
  <si>
    <t>Yuba City</t>
  </si>
  <si>
    <t>EASTERN PLUMAS HOSPITAL-PORTOLA CAMPUS</t>
  </si>
  <si>
    <t>500 1ST AVE</t>
  </si>
  <si>
    <t>PORTOLA</t>
  </si>
  <si>
    <t>PLUMAS DISTRICT HOSPITAL</t>
  </si>
  <si>
    <t>1065 BUCKS LAKE ROAD</t>
  </si>
  <si>
    <t>QUINCY</t>
  </si>
  <si>
    <t>SENECA DISTRICT HOSPITAL</t>
  </si>
  <si>
    <t>130 BRENTWOOD DRIVE</t>
  </si>
  <si>
    <t>CHESTER</t>
  </si>
  <si>
    <t>THE BETTY FORD CENTER</t>
  </si>
  <si>
    <t>39407 Vista del Sol</t>
  </si>
  <si>
    <t>Rancho Mirage</t>
  </si>
  <si>
    <t>CORONA REGIONAL MEDICAL CENTER-MAGNOLIA</t>
  </si>
  <si>
    <t>730 MAGNOLIA AVENUE</t>
  </si>
  <si>
    <t>District 63</t>
  </si>
  <si>
    <t>CORONA REGIONAL MEDICAL CENTER-MAIN</t>
  </si>
  <si>
    <t>800 SOUTH MAIN STREET</t>
  </si>
  <si>
    <t>District 58</t>
  </si>
  <si>
    <t>DESERT REGIONAL MEDICAL CENTER</t>
  </si>
  <si>
    <t>1150 NORTH INDIAN CANYON DRIVE</t>
  </si>
  <si>
    <t>PALM SPRINGS</t>
  </si>
  <si>
    <t>EISENHOWER MEDICAL CENTER</t>
  </si>
  <si>
    <t>39000 BOB HOPE DRIVE</t>
  </si>
  <si>
    <t>RANCHO MIRAGE</t>
  </si>
  <si>
    <t>HEMET GLOBAL MEDICAL CENTER</t>
  </si>
  <si>
    <t>1117 EAST DEVONSHIRE</t>
  </si>
  <si>
    <t>HEMET</t>
  </si>
  <si>
    <t>District 60</t>
  </si>
  <si>
    <t>JOHN F. KENNEDY MEMORIAL HOSPITAL</t>
  </si>
  <si>
    <t>47111 MONROE STREET</t>
  </si>
  <si>
    <t>INDIO</t>
  </si>
  <si>
    <t>PACIFIC GROVE HOSPITAL</t>
  </si>
  <si>
    <t>5900 BROCKTON AVENUE</t>
  </si>
  <si>
    <t>RIVERSIDE</t>
  </si>
  <si>
    <t>PALO VERDE HOSPITAL</t>
  </si>
  <si>
    <t>250 NORTH FIRST STREET</t>
  </si>
  <si>
    <t>BLYTHE</t>
  </si>
  <si>
    <t>DOCTORS HOSPITAL OF RIVERSIDE</t>
  </si>
  <si>
    <t>3865 JACKSON STREET</t>
  </si>
  <si>
    <t>RIVERSIDE COMMUNITY HOSPITAL</t>
  </si>
  <si>
    <t>4445 MAGNOLIA AVENUE</t>
  </si>
  <si>
    <t>SAN GORGONIO MEMORIAL HOSPITAL</t>
  </si>
  <si>
    <t>600 N. HIGHLAND SPRINGS AVENUE</t>
  </si>
  <si>
    <t>BANNING</t>
  </si>
  <si>
    <t>KINDRED HOSPITAL - RIVERSIDE</t>
  </si>
  <si>
    <t>2224 MEDICAL CENTER DRIVE</t>
  </si>
  <si>
    <t>PERRIS</t>
  </si>
  <si>
    <t>SOUTHWEST HEALTHCARE INLAND VALLEY HOSPITAL</t>
  </si>
  <si>
    <t>36485 INLAND VALLEY</t>
  </si>
  <si>
    <t>WILDOMAR</t>
  </si>
  <si>
    <t>MENIFEE GLOBAL MEDICAL CENTER</t>
  </si>
  <si>
    <t>28400 MCCALL BOULEVARD</t>
  </si>
  <si>
    <t>SUN CITY</t>
  </si>
  <si>
    <t>KAISER FOUNDATION HOSPITAL - RIVERSIDE</t>
  </si>
  <si>
    <t>10800 MAGNOLIA AVENUE</t>
  </si>
  <si>
    <t>KAISER FOUNDATION HOSPITAL - MORENO VALLEY</t>
  </si>
  <si>
    <t>27300 IRIS AVENUE</t>
  </si>
  <si>
    <t>MORENO VALLEY</t>
  </si>
  <si>
    <t>SOUTHWEST HEALTHCARE RANCHO SPRINGS HOSPITAL</t>
  </si>
  <si>
    <t>25500 MEDICAL CENTER DRIVE</t>
  </si>
  <si>
    <t>MURRIETA</t>
  </si>
  <si>
    <t>TELECARE RIVERSIDE COUNTY PSYCHIATRIC HEALTH FACILITY</t>
  </si>
  <si>
    <t>47-915 OASIS STREET</t>
  </si>
  <si>
    <t>RIVERSIDE UNIVERSITY HEALTH SYSTEM - MEDICAL CENTER</t>
  </si>
  <si>
    <t>26520 CACTUS AVENUE</t>
  </si>
  <si>
    <t>REHABILITATION HOSPITAL OF SOUTHERN CALIFORNIA</t>
  </si>
  <si>
    <t>70077 RAMON RD</t>
  </si>
  <si>
    <t>TEMECULA VALLEY HOSPITAL</t>
  </si>
  <si>
    <t>31700 TEMECULA PKWY</t>
  </si>
  <si>
    <t>TEMECULA</t>
  </si>
  <si>
    <t>LOMA LINDA UNIVERSITY MEDICAL CENTER-MURRIETA</t>
  </si>
  <si>
    <t>28062 BAXTER ROAD</t>
  </si>
  <si>
    <t>ENCOMPASS HEALTH REHABILITATION HOSPITAL OF MURRIETA</t>
  </si>
  <si>
    <t>35470 WHITEWOOD ROAD</t>
  </si>
  <si>
    <t>UC DAVIS REHABILITATION HOSPITAL</t>
  </si>
  <si>
    <t>4875 BROADWAY</t>
  </si>
  <si>
    <t>HERITAGE OAKS ENRICHMENT CENTER</t>
  </si>
  <si>
    <t>4378 AUBURN BOULEVARD</t>
  </si>
  <si>
    <t>KAISER FOUNDATION HOSPITAL - SACRAMENTO</t>
  </si>
  <si>
    <t>2025 MORSE AVENUE</t>
  </si>
  <si>
    <t>MERCY GENERAL HOSPITAL</t>
  </si>
  <si>
    <t>4001 J STREET</t>
  </si>
  <si>
    <t>MERCY SAN JUAN MEDICAL CENTER</t>
  </si>
  <si>
    <t>6501 COYLE AVENUE</t>
  </si>
  <si>
    <t>CARMICHAEL</t>
  </si>
  <si>
    <t>METHODIST HOSPITAL OF SACRAMENTO</t>
  </si>
  <si>
    <t>7500 HOSPITAL DRIVE</t>
  </si>
  <si>
    <t>UNIVERSITY OF CALIFORNIA DAVIS MEDICAL CENTER</t>
  </si>
  <si>
    <t>2315 STOCKTON BOULEVARD</t>
  </si>
  <si>
    <t>SUTTER MEDICAL CENTER, SACRAMENTO</t>
  </si>
  <si>
    <t>2825 CAPITOL AVE</t>
  </si>
  <si>
    <t>SACRAMENTO REHABILITATION HOSPITAL</t>
  </si>
  <si>
    <t>10 ADVANTAGE COURT</t>
  </si>
  <si>
    <t>KAISER FOUNDATION HOSPITAL - SOUTH SACRAMENTO</t>
  </si>
  <si>
    <t>6600 BRUCEVILLE ROAD</t>
  </si>
  <si>
    <t>SIERRA VISTA HOSPITAL, INC</t>
  </si>
  <si>
    <t>8001 BRUCEVILLE ROAD</t>
  </si>
  <si>
    <t>SACRAMENTO MENTAL HEALTH TREATMENT CENTER</t>
  </si>
  <si>
    <t>2150 STOCKTON BOULEVARD</t>
  </si>
  <si>
    <t>SUTTER CENTER FOR PSYCHIATRY</t>
  </si>
  <si>
    <t>7700 FOLSOM BOULEVARD</t>
  </si>
  <si>
    <t>HERITAGE OAKS HOSPITAL</t>
  </si>
  <si>
    <t>4250 AUBURN BLVD.</t>
  </si>
  <si>
    <t>MERCY HOSPITAL OF FOLSOM</t>
  </si>
  <si>
    <t>1650 CREEKSIDE DRIVE</t>
  </si>
  <si>
    <t>FOLSOM</t>
  </si>
  <si>
    <t>VIBRA HOSPITAL OF SACRAMENTO</t>
  </si>
  <si>
    <t>330 MONTROSE DRIVE</t>
  </si>
  <si>
    <t>SHRINERS HOSPITALS FOR CHILDREN NORTHERN CALIF.</t>
  </si>
  <si>
    <t>2425 STOCKTON BLVD</t>
  </si>
  <si>
    <t>CRESTWOOD PSYCHIATRIC HEALTH FACILITY-CARMICHAEL</t>
  </si>
  <si>
    <t>4741 ENGLE ROAD</t>
  </si>
  <si>
    <t>CRESTWOOD PSYCHIATRIC HEALTH FACILITY-SACRAMENTO</t>
  </si>
  <si>
    <t>2600 STOCKTON BLVD, STE B</t>
  </si>
  <si>
    <t>SACRAMENTO BEHAVIORAL HEALTHCARE HOSPITAL, LLC</t>
  </si>
  <si>
    <t>1400 EXPO PARKWAY</t>
  </si>
  <si>
    <t>HAZEL HAWKINS MEMORIAL HOSPITAL</t>
  </si>
  <si>
    <t>911 SUNSET DRIVE</t>
  </si>
  <si>
    <t>HOLLISTER</t>
  </si>
  <si>
    <t>BEAR VALLEY COMMUNITY HOSPITAL</t>
  </si>
  <si>
    <t>41870 GARSTIN DRIVE</t>
  </si>
  <si>
    <t>BIG BEAR LAKE</t>
  </si>
  <si>
    <t>CHINO VALLEY MEDICAL CENTER</t>
  </si>
  <si>
    <t>5451 WALNUT AVENUE</t>
  </si>
  <si>
    <t>CHINO</t>
  </si>
  <si>
    <t>MONTCLAIR HOSPITAL MEDICAL CENTER</t>
  </si>
  <si>
    <t>5000 SAN BERNARDINO STREET</t>
  </si>
  <si>
    <t>MONTCLAIR</t>
  </si>
  <si>
    <t>KAISER FOUNDATION HOSPITAL - FONTANA</t>
  </si>
  <si>
    <t>9961 SIERRA AVENUE</t>
  </si>
  <si>
    <t>FONTANA</t>
  </si>
  <si>
    <t>District 50</t>
  </si>
  <si>
    <t>LOMA LINDA UNIV. MED. CENTER EAST CAMPUS HOSPITAL</t>
  </si>
  <si>
    <t>25333 BARTON ROAD</t>
  </si>
  <si>
    <t>LOMA LINDA</t>
  </si>
  <si>
    <t>LOMA LINDA UNIVERSITY MEDICAL CENTER</t>
  </si>
  <si>
    <t>11234 ANDERSON STREET</t>
  </si>
  <si>
    <t>MOUNTAINS COMMUNITY HOSPITAL</t>
  </si>
  <si>
    <t>29101 HOSPITAL ROAD</t>
  </si>
  <si>
    <t>LAKE ARROWHEAD</t>
  </si>
  <si>
    <t>KINDRED HOSPITAL - ONTARIO</t>
  </si>
  <si>
    <t>550 NORTH MONTEREY AVENUE</t>
  </si>
  <si>
    <t>ONTARIO</t>
  </si>
  <si>
    <t>REDLANDS COMMUNITY HOSPITAL</t>
  </si>
  <si>
    <t>350 TERRACINA BOULEVARD</t>
  </si>
  <si>
    <t>REDLANDS</t>
  </si>
  <si>
    <t>SAN ANTONIO REGIONAL HOSPITAL</t>
  </si>
  <si>
    <t>999 SAN BERNARDINO ROAD</t>
  </si>
  <si>
    <t>UPLAND</t>
  </si>
  <si>
    <t>COMMUNITY HOSPITAL OF SAN BERNARDINO</t>
  </si>
  <si>
    <t>1805 MEDICAL CENTER DRIVE</t>
  </si>
  <si>
    <t>SAN BERNARDINO</t>
  </si>
  <si>
    <t>ST. BERNARDINE MEDICAL CENTER</t>
  </si>
  <si>
    <t>2101 NORTH WATERMAN AVENUE</t>
  </si>
  <si>
    <t>PROVIDENCE ST. MARY MEDICAL CENTER</t>
  </si>
  <si>
    <t>18300 US HIGHWAY 18</t>
  </si>
  <si>
    <t>APPLE VALLEY</t>
  </si>
  <si>
    <t>VICTOR VALLEY GLOBAL MEDICAL CENTER</t>
  </si>
  <si>
    <t>15248 ELEVENTH STREET</t>
  </si>
  <si>
    <t>VICTORVILLE</t>
  </si>
  <si>
    <t>COLORADO RIVER MEDICAL CENTER</t>
  </si>
  <si>
    <t>1401 BAILEY AVENUE</t>
  </si>
  <si>
    <t>NEEDLES</t>
  </si>
  <si>
    <t>DEPARTMENT OF STATE HOSPITALS - PATTON</t>
  </si>
  <si>
    <t>3102 E. HIGHLAND AVENUE</t>
  </si>
  <si>
    <t>PATTON</t>
  </si>
  <si>
    <t>HI-DESERT MEDICAL CENTER</t>
  </si>
  <si>
    <t>6601 WHITE FEATHER ROAD</t>
  </si>
  <si>
    <t>JOSHUA TREE</t>
  </si>
  <si>
    <t>LOMA LINDA UNIVERSITY BEHAVIORAL MEDICINE CENTER</t>
  </si>
  <si>
    <t>1710 BARTON ROAD</t>
  </si>
  <si>
    <t>CANYON RIDGE HOSPITAL</t>
  </si>
  <si>
    <t>5353 G STREET</t>
  </si>
  <si>
    <t>BALLARD REHABILITATION HOSPITAL</t>
  </si>
  <si>
    <t>1760 WEST 16TH STREET</t>
  </si>
  <si>
    <t>DESERT VALLEY HOSPITAL</t>
  </si>
  <si>
    <t>16850 BEAR VALLEY ROAD</t>
  </si>
  <si>
    <t>KINDRED HOSPITAL RANCHO</t>
  </si>
  <si>
    <t>10841 WHITE OAK AVENUE</t>
  </si>
  <si>
    <t>RANCHO CUCAMONGA</t>
  </si>
  <si>
    <t>ARROWHEAD REGIONAL MEDICAL CENTER</t>
  </si>
  <si>
    <t>400 N. PEPPER AVENUE</t>
  </si>
  <si>
    <t>COLTON</t>
  </si>
  <si>
    <t>92324-1816</t>
  </si>
  <si>
    <t>KAISER FOUNDATION HOSPITAL - ONTARIO</t>
  </si>
  <si>
    <t>2295 S. VINEYARD AVENUE</t>
  </si>
  <si>
    <t>LOMA LINDA UNIVERSITY SURGICAL HOSPITAL</t>
  </si>
  <si>
    <t>26780 BARTON ROAD</t>
  </si>
  <si>
    <t>BARSTOW COMMUNITY HOSPITAL</t>
  </si>
  <si>
    <t>820 EAST MOUNTAIN VIEW ST</t>
  </si>
  <si>
    <t>BARSTOW</t>
  </si>
  <si>
    <t>TOTALLY KIDS REHABILITATION HOSPITAL</t>
  </si>
  <si>
    <t>1720 MOUNTAIN VIEW AVE</t>
  </si>
  <si>
    <t>LOMA LINDA UNIVERSITY CHILDREN'S HOSPITAL</t>
  </si>
  <si>
    <t>11234 ANDERSON ST., STE. A</t>
  </si>
  <si>
    <t>KAISER FOUNDATION HOSPITAL - SAN MARCOS</t>
  </si>
  <si>
    <t>360 RUSH DRIVE</t>
  </si>
  <si>
    <t>SAN MARCOS</t>
  </si>
  <si>
    <t>District 76</t>
  </si>
  <si>
    <t>CASA PALMERA CARE CENTER, LLC</t>
  </si>
  <si>
    <t>14750 EL CAMINO REAL</t>
  </si>
  <si>
    <t>DEL MAR</t>
  </si>
  <si>
    <t>District 77</t>
  </si>
  <si>
    <t>UC SAN DIEGO HEALTH - EAST CAMPUS MEDICAL CENTER</t>
  </si>
  <si>
    <t>6655 ALVARADO ROAD</t>
  </si>
  <si>
    <t>SAN DIEGO</t>
  </si>
  <si>
    <t>92120-5298</t>
  </si>
  <si>
    <t>District 78</t>
  </si>
  <si>
    <t>SCRIPPS MERCY HOSPITAL - CHULA VISTA</t>
  </si>
  <si>
    <t>435 H STREET</t>
  </si>
  <si>
    <t>CHULA VISTA</t>
  </si>
  <si>
    <t>District 80</t>
  </si>
  <si>
    <t>RADY CHILDREN'S HOSPITAL - SAN DIEGO</t>
  </si>
  <si>
    <t>3020 CHILDREN'S WAY</t>
  </si>
  <si>
    <t>SHARP CORONADO HOSPITAL AND HEALTHCARE CENTER</t>
  </si>
  <si>
    <t>250 PROSPECT PLACE</t>
  </si>
  <si>
    <t>CORONADO</t>
  </si>
  <si>
    <t>SHARP MEMORIAL HOSPITAL</t>
  </si>
  <si>
    <t>7901 FROST STREET</t>
  </si>
  <si>
    <t>SHARP MARY BIRCH HOSPITAL FOR WOMEN AND NEWBORNS</t>
  </si>
  <si>
    <t>3003 HEALTH CENTER DRIVE</t>
  </si>
  <si>
    <t>GROSSMONT HOSPITAL</t>
  </si>
  <si>
    <t>5555 GROSSMONT CENTER DRIVE</t>
  </si>
  <si>
    <t>LA MESA</t>
  </si>
  <si>
    <t>District 79</t>
  </si>
  <si>
    <t>KAISER FOUNDATION HOSPITAL - SAN DIEGO - ZION</t>
  </si>
  <si>
    <t>4647 ZION AVENUE</t>
  </si>
  <si>
    <t>SCRIPPS MERCY HOSPITAL</t>
  </si>
  <si>
    <t>4077 FIFTH AVENUE</t>
  </si>
  <si>
    <t>92103-2180</t>
  </si>
  <si>
    <t>SHARP MESA VISTA HOSPITAL</t>
  </si>
  <si>
    <t>7850 VISTA HILL AVENUE</t>
  </si>
  <si>
    <t>ALVARADO PARKWAY INSTITUTE B.H.S.</t>
  </si>
  <si>
    <t>7050 PARKWAY DRIVE</t>
  </si>
  <si>
    <t>PARADISE VALLEY HOSPITAL</t>
  </si>
  <si>
    <t>2400 EAST FOURTH STREET</t>
  </si>
  <si>
    <t>NATIONAL CITY</t>
  </si>
  <si>
    <t>SCRIPPS MEMORIAL HOSPITAL - LA JOLLA</t>
  </si>
  <si>
    <t>9888 GENESEE AVENUE</t>
  </si>
  <si>
    <t>LA JOLLA</t>
  </si>
  <si>
    <t>TRI-CITY MEDICAL CENTER</t>
  </si>
  <si>
    <t>4002 VISTA WAY</t>
  </si>
  <si>
    <t>OCEANSIDE</t>
  </si>
  <si>
    <t>District 74</t>
  </si>
  <si>
    <t>UC SAN DIEGO HEALTH HILLCREST - HILLCREST MEDICAL CENTER</t>
  </si>
  <si>
    <t>200 WEST ARBOR DRIVE</t>
  </si>
  <si>
    <t>SHARP CHULA VISTA MEDICAL CENTER</t>
  </si>
  <si>
    <t>751 MEDICAL CENTER COURT</t>
  </si>
  <si>
    <t>PALOMAR MEDICAL CENTER POWAY</t>
  </si>
  <si>
    <t>15615 POMERADO ROAD</t>
  </si>
  <si>
    <t>POWAY</t>
  </si>
  <si>
    <t>District 75</t>
  </si>
  <si>
    <t>SCRIPPS GREEN HOSPITAL</t>
  </si>
  <si>
    <t>10666 NORTH TORREY PINES ROAD</t>
  </si>
  <si>
    <t>SCRIPPS MEMORIAL HOSPITAL - ENCINITAS</t>
  </si>
  <si>
    <t>354 SANTA FE DRIVE</t>
  </si>
  <si>
    <t>ENCINITAS</t>
  </si>
  <si>
    <t>AURORA SAN DIEGO</t>
  </si>
  <si>
    <t>11878 AVENUE OF INDUSTRY</t>
  </si>
  <si>
    <t>SHARP MCDONALD CENTER</t>
  </si>
  <si>
    <t>7989 LINDA VISTA ROAD</t>
  </si>
  <si>
    <t>SAN DIEGO COUNTY PSYCHIATRIC HOSPITAL</t>
  </si>
  <si>
    <t>3853 ROSECRANS STREET</t>
  </si>
  <si>
    <t>SELECT SPECIALTY HOSPITAL - SAN DIEGO</t>
  </si>
  <si>
    <t>555 WASHINGTON STREET</t>
  </si>
  <si>
    <t>UCSD HEALTH LA JOLLA - JACOBS MEDICAL CENTER &amp; SULPIZIO CARDIOVASCULAR CENTER</t>
  </si>
  <si>
    <t>9300 CAMPUS POINT DRIVE</t>
  </si>
  <si>
    <t>PALOMAR MEDICAL CENTER</t>
  </si>
  <si>
    <t>2185 W. CITRACADO PARKWAY</t>
  </si>
  <si>
    <t>ESCONDIDO</t>
  </si>
  <si>
    <t>KAISER FOUNDATION HOSPITAL - SAN DIEGO - CLAIREMONT MESA</t>
  </si>
  <si>
    <t>9455 CLAIREMONT MESA BLVD</t>
  </si>
  <si>
    <t>PALOMAR REHABILITATION INSTITUTE</t>
  </si>
  <si>
    <t>2181 CITRACADO PKWY</t>
  </si>
  <si>
    <t>LANGLEY PORTER PSYCHIATRIC INSTITUTE</t>
  </si>
  <si>
    <t>1600 DIVISADERO STREET FLOOR 7</t>
  </si>
  <si>
    <t>SAN FRANCISCO</t>
  </si>
  <si>
    <t>District 11</t>
  </si>
  <si>
    <t>JEWISH HOME &amp; REHAB CENTER</t>
  </si>
  <si>
    <t>302 SILVER AVENUE</t>
  </si>
  <si>
    <t>94112-1596</t>
  </si>
  <si>
    <t>KAISER FOUNDATION HOSPITAL - SAN FRANCISCO</t>
  </si>
  <si>
    <t>2425 GEARY BOULEVARD</t>
  </si>
  <si>
    <t>LAGUNA HONDA HOSPITAL AND REHABILITATION CENTER</t>
  </si>
  <si>
    <t>375 LAGUNA HONDA BOULEVARD</t>
  </si>
  <si>
    <t>UCSF MEDICAL CENTER AT MOUNT ZION</t>
  </si>
  <si>
    <t>1600 DIVISADERO STREET</t>
  </si>
  <si>
    <t>CALIFORNIA PACIFIC MEDICAL CENTER - DAVIES CAMPUS HOSPITAL</t>
  </si>
  <si>
    <t>601 DUBOCE AVENUE</t>
  </si>
  <si>
    <t>PRISCILLA CHAN &amp; MARK ZUCKERBERG SAN FRANCISCO GENERAL HOSPITAL &amp; TRAUMA CENTER</t>
  </si>
  <si>
    <t>1001 POTRERO AVENUE</t>
  </si>
  <si>
    <t>UCSF HEALTH - SAINT FRANCIS HOSPITAL</t>
  </si>
  <si>
    <t>900 HYDE STREET</t>
  </si>
  <si>
    <t>UCSF HEALTH - ST. MARY'S HOSPITAL</t>
  </si>
  <si>
    <t>450 STANYAN STREET</t>
  </si>
  <si>
    <t>UCSF MEDICAL CENTER</t>
  </si>
  <si>
    <t>505 PARNASSUS AVENUE</t>
  </si>
  <si>
    <t>CHINESE HOSPITAL</t>
  </si>
  <si>
    <t>845 JACKSON STREET</t>
  </si>
  <si>
    <t>CALIFORNIA PACIFIC MEDICAL CENTER - VAN NESS CAMPUS</t>
  </si>
  <si>
    <t>1101 VAN NESS AVENUE</t>
  </si>
  <si>
    <t>UCSF MEDICAL CENTER AT MISSION BAY</t>
  </si>
  <si>
    <t>1975 4TH STREET</t>
  </si>
  <si>
    <t>CALIFORNIA PACIFIC MEDICAL CENTER - MISSION BERNAL CAMPUS</t>
  </si>
  <si>
    <t>3555 CESAR CHAVEZ STREET</t>
  </si>
  <si>
    <t>KENTFIELD HOSPITAL SAN FRANCISCO</t>
  </si>
  <si>
    <t>450 STANYAN ST., FLOOR 6</t>
  </si>
  <si>
    <t>DAMERON HOSPITAL</t>
  </si>
  <si>
    <t>525 WEST ACACIA ST</t>
  </si>
  <si>
    <t>STOCKTON</t>
  </si>
  <si>
    <t>ADVENTIST HEALTH LODI MEMORIAL</t>
  </si>
  <si>
    <t>975 SOUTH FAIRMONT AVENUE</t>
  </si>
  <si>
    <t>LODI</t>
  </si>
  <si>
    <t>95240-5179</t>
  </si>
  <si>
    <t>SAN JOAQUIN GENERAL HOSPITAL</t>
  </si>
  <si>
    <t>500 WEST HOSPITAL ROAD</t>
  </si>
  <si>
    <t>FRENCH CAMP</t>
  </si>
  <si>
    <t>ST. JOSEPH'S MEDICAL CENTER OF STOCKTON</t>
  </si>
  <si>
    <t>1800 NORTH CALIFORNIA STREET</t>
  </si>
  <si>
    <t>SUTTER TRACY COMMUNITY HOSPITAL</t>
  </si>
  <si>
    <t>1420 NORTH TRACY BOULEVARD</t>
  </si>
  <si>
    <t>TRACY</t>
  </si>
  <si>
    <t>ST. JOSEPH'S BEHAVIORAL HEALTH CENTER</t>
  </si>
  <si>
    <t>2510 NORTH CALIFORNIA STREET</t>
  </si>
  <si>
    <t>DOCTORS HOSPITAL OF MANTECA</t>
  </si>
  <si>
    <t>1205 EAST NORTH STREET</t>
  </si>
  <si>
    <t>MANTECA</t>
  </si>
  <si>
    <t>SAN JOAQUIN PHF</t>
  </si>
  <si>
    <t>1212 NORTH CALIFORNIA ST.</t>
  </si>
  <si>
    <t>KAISER FOUNDATION HOSPITAL - MANTECA</t>
  </si>
  <si>
    <t>1777 WEST YOSEMITE AVENUE</t>
  </si>
  <si>
    <t>STOCKTON REGIONAL REHABILITATION HOSPITAL</t>
  </si>
  <si>
    <t>607 E. MAGNOLIA STREET</t>
  </si>
  <si>
    <t>MARIAN REGIONAL MEDICAL CENTER, ARROYO GRANDE</t>
  </si>
  <si>
    <t>345 SOUTH HALCYON ROAD</t>
  </si>
  <si>
    <t>ARROYO GRANDE</t>
  </si>
  <si>
    <t>FRENCH HOSPITAL MEDICAL CENTER</t>
  </si>
  <si>
    <t>1911 JOHNSON AVENUE</t>
  </si>
  <si>
    <t>SAN LUIS OBISPO</t>
  </si>
  <si>
    <t>ADVENTIST HEALTH SIERRA VISTA</t>
  </si>
  <si>
    <t>1010 MURRAY AVE</t>
  </si>
  <si>
    <t>ADVENTIST HEALTH TWIN CITIES</t>
  </si>
  <si>
    <t>1100 LAS TABLAS ROAD</t>
  </si>
  <si>
    <t>TEMPLETON</t>
  </si>
  <si>
    <t>DEPARTMENT OF STATE HOSPITALS - ATASCADERO</t>
  </si>
  <si>
    <t>10333 EL CAMINO REAL</t>
  </si>
  <si>
    <t>ATASCADERO</t>
  </si>
  <si>
    <t>SAN LUIS OBISPO CO PSYCHIATRIC HEALTH FACILITY</t>
  </si>
  <si>
    <t>2178 JOHNSON AVE</t>
  </si>
  <si>
    <t>SAN MATEO MEDICAL CENTER</t>
  </si>
  <si>
    <t>222 WEST 39TH AVENUE</t>
  </si>
  <si>
    <t>SAN MATEO</t>
  </si>
  <si>
    <t>KAISER FOUNDATION HOSPITAL - SOUTH SAN FRANCISCO</t>
  </si>
  <si>
    <t>1200 EL CAMINO REAL</t>
  </si>
  <si>
    <t>SOUTH SAN FRANCISCO</t>
  </si>
  <si>
    <t>AHMC SETON MEDICAL CENTER</t>
  </si>
  <si>
    <t>1900 SULLIVAN AVENUE</t>
  </si>
  <si>
    <t>DALY CITY</t>
  </si>
  <si>
    <t>AHMC SETON MEDICAL CENTER COASTSIDE</t>
  </si>
  <si>
    <t>600 MARINE BOULEVARD</t>
  </si>
  <si>
    <t>MOSS BEACH</t>
  </si>
  <si>
    <t>MILLS-PENINSULA MEDICAL CENTER</t>
  </si>
  <si>
    <t>1501 TROUSDALE DRIVE</t>
  </si>
  <si>
    <t>BURLINGAME</t>
  </si>
  <si>
    <t>SEQUOIA HOSPITAL</t>
  </si>
  <si>
    <t>170 ALAMEDA DE LAS PULGAS</t>
  </si>
  <si>
    <t>REDWOOD CITY</t>
  </si>
  <si>
    <t>KAISER FOUNDATION HOSPITAL - REDWOOD CITY</t>
  </si>
  <si>
    <t>1100 VETERANS BLVD.</t>
  </si>
  <si>
    <t>GOLETA VALLEY COTTAGE HOSPITAL</t>
  </si>
  <si>
    <t>351 SOUTH PATTERSON AVENUE</t>
  </si>
  <si>
    <t>SANTA BARBARA</t>
  </si>
  <si>
    <t>LOMPOC VALLEY MEDICAL CENTER</t>
  </si>
  <si>
    <t>1515 E. OCEAN AVENUE</t>
  </si>
  <si>
    <t>LOMPOC</t>
  </si>
  <si>
    <t>MARIAN REGIONAL MEDICAL CENTER</t>
  </si>
  <si>
    <t>1400 EAST CHURCH STREET</t>
  </si>
  <si>
    <t>SANTA MARIA</t>
  </si>
  <si>
    <t>SANTA BARBARA COTTAGE HOSPITAL</t>
  </si>
  <si>
    <t>400 W. PUEBLO STREET</t>
  </si>
  <si>
    <t>SANTA YNEZ VALLEY COTTAGE HOSPITAL</t>
  </si>
  <si>
    <t>2050 VIBORG ROAD</t>
  </si>
  <si>
    <t>SOLVANG</t>
  </si>
  <si>
    <t>SANTA BARBARA PSYCHIATRIC HEALTH FACILITY</t>
  </si>
  <si>
    <t>315 CAMINO DEL REMEDIO</t>
  </si>
  <si>
    <t>COTTAGE REHABILITATION HOSPITAL</t>
  </si>
  <si>
    <t>2415 DE LA VINA STREET</t>
  </si>
  <si>
    <t>STANFORD HEALTH CARE</t>
  </si>
  <si>
    <t>500 PASTEUR DRIVE</t>
  </si>
  <si>
    <t>PALO ALTO</t>
  </si>
  <si>
    <t>REGIONAL MEDICAL CENTER OF SAN JOSE</t>
  </si>
  <si>
    <t>225 NORTH JACKSON AVENUE</t>
  </si>
  <si>
    <t>SAN JOSE</t>
  </si>
  <si>
    <t>EL CAMINO HOSPITAL LOS GATOS</t>
  </si>
  <si>
    <t>815 POLLARD ROAD</t>
  </si>
  <si>
    <t>LOS GATOS</t>
  </si>
  <si>
    <t>EL CAMINO HEALTH</t>
  </si>
  <si>
    <t>2500 GRANT ROAD</t>
  </si>
  <si>
    <t>MOUNTAIN VIEW</t>
  </si>
  <si>
    <t>GOOD SAMARITAN HOSPITAL-SAN JOSE</t>
  </si>
  <si>
    <t>2425 SAMARITAN DRIVE</t>
  </si>
  <si>
    <t>O'CONNOR HOSPITAL</t>
  </si>
  <si>
    <t>2105 FOREST AVENUE</t>
  </si>
  <si>
    <t>SANTA CLARA VALLEY MEDICAL CENTER</t>
  </si>
  <si>
    <t>751 SOUTH BASCOM AVENUE</t>
  </si>
  <si>
    <t>95128-2699</t>
  </si>
  <si>
    <t>300 PASTEUR DRIVE</t>
  </si>
  <si>
    <t>MISSION OAKS HOSPITAL</t>
  </si>
  <si>
    <t>15891 LOS GATOS-ALMADEN ROAD</t>
  </si>
  <si>
    <t>KAISER FOUNDATION HOSPITAL - SAN JOSE</t>
  </si>
  <si>
    <t>250 HOSPITAL PARKWAY</t>
  </si>
  <si>
    <t>SAN JOSE BEHAVIORAL HEALTH</t>
  </si>
  <si>
    <t>455 SILICON VALLEY BOULEVARD</t>
  </si>
  <si>
    <t>LUCILE PACKARD CHILDREN'S HOSPITAL STANFORD</t>
  </si>
  <si>
    <t>725 WELCH ROAD</t>
  </si>
  <si>
    <t>CHILDREN'S HEALTHCARE ORGANIZATION OF NORTHERN CA - PEDIATRIC HOSPITAL</t>
  </si>
  <si>
    <t>3777 SOUTH BASCOM AVENUE</t>
  </si>
  <si>
    <t>CAMPBELL</t>
  </si>
  <si>
    <t>ST. LOUISE REGIONAL HOSPITAL</t>
  </si>
  <si>
    <t>9400 NO NAME UNO</t>
  </si>
  <si>
    <t>GILROY</t>
  </si>
  <si>
    <t>KAISER FOUNDATION HOSPITAL - SANTA CLARA</t>
  </si>
  <si>
    <t>700 LAWRENCE EXPRESSWAY</t>
  </si>
  <si>
    <t>SANTA CLARA</t>
  </si>
  <si>
    <t>KAISER PERMANENTE P.H.F - SANTA CLARA</t>
  </si>
  <si>
    <t>3840 HOMESTEAD ROAD</t>
  </si>
  <si>
    <t>CRESTWOOD PSYCHIATRIC HEALTH FACILITY-SAN JOSE</t>
  </si>
  <si>
    <t>1425 FRUITDALE AVE, SUITE A</t>
  </si>
  <si>
    <t>DOMINICAN HOSPITAL</t>
  </si>
  <si>
    <t>1555 SOQUEL DRIVE</t>
  </si>
  <si>
    <t>SANTA CRUZ</t>
  </si>
  <si>
    <t>SUTTER MATERNITY AND SURGERY CENTER OF SANTA CRUZ</t>
  </si>
  <si>
    <t>2900 CHANTICLEER AVENUE</t>
  </si>
  <si>
    <t>WATSONVILLE COMMUNITY HOSPITAL</t>
  </si>
  <si>
    <t>75 NIELSON STREET</t>
  </si>
  <si>
    <t>WATSONVILLE</t>
  </si>
  <si>
    <t>TELECARE SANTA CRUZ PHF</t>
  </si>
  <si>
    <t>2250 SOQUEL AVE, STE. 150</t>
  </si>
  <si>
    <t>MAYERS MEMORIAL HOSPITAL</t>
  </si>
  <si>
    <t>43563 STATE HWY. 299 E</t>
  </si>
  <si>
    <t>FALL RIVER MILLS</t>
  </si>
  <si>
    <t>SHASTA REGIONAL MEDICAL CENTER</t>
  </si>
  <si>
    <t>1100 BUTTE STREET</t>
  </si>
  <si>
    <t>REDDING</t>
  </si>
  <si>
    <t>MERCY MEDICAL CENTER - REDDING</t>
  </si>
  <si>
    <t>2175 ROSALINE AVENUE</t>
  </si>
  <si>
    <t>VIBRA HOSPITAL OF NORTHERN CALIFORNIA</t>
  </si>
  <si>
    <t>2801 EUREKA WAY</t>
  </si>
  <si>
    <t>PATIENTS' HOSPITAL OF REDDING</t>
  </si>
  <si>
    <t>2900 EUREKA WAY</t>
  </si>
  <si>
    <t>RESTPADD PSYCHIATRIC HEALTH FACILITY</t>
  </si>
  <si>
    <t>2750 EUREKA WAY</t>
  </si>
  <si>
    <t>MERCY MEDICAL CENTER MT. SHASTA</t>
  </si>
  <si>
    <t>914 PINE STREET</t>
  </si>
  <si>
    <t>MOUNT SHASTA</t>
  </si>
  <si>
    <t>FAIRCHILD MEDICAL CENTER</t>
  </si>
  <si>
    <t>444 BRUCE STREET</t>
  </si>
  <si>
    <t>YREKA</t>
  </si>
  <si>
    <t>KAISER FOUNDATION HOSPITAL &amp; REHAB CENTER - VALLEJO</t>
  </si>
  <si>
    <t>975 SERENO DRIVE</t>
  </si>
  <si>
    <t>VALLEJO</t>
  </si>
  <si>
    <t>ADVENTIST HEALTH VALLEJO</t>
  </si>
  <si>
    <t>525 OREGON STREET</t>
  </si>
  <si>
    <t>SUTTER SOLANO MEDICAL CENTER</t>
  </si>
  <si>
    <t>300 HOSPITAL DRIVE</t>
  </si>
  <si>
    <t>NORTHBAY MEDICAL CENTER</t>
  </si>
  <si>
    <t>1200 B. GALE WILSON BLVD.</t>
  </si>
  <si>
    <t>FAIRFIELD</t>
  </si>
  <si>
    <t>NORTHBAY VACAVALLEY HOSPITAL</t>
  </si>
  <si>
    <t>1000 NUT TREE ROAD</t>
  </si>
  <si>
    <t>VACAVILLE</t>
  </si>
  <si>
    <t>KAISER FOUNDATION HOSPITAL - VACAVILLE</t>
  </si>
  <si>
    <t>1 QUALITY DRIVE</t>
  </si>
  <si>
    <t>CRESTWOOD SOLANO PSYCHIATRIC HEALTH FACILITY</t>
  </si>
  <si>
    <t>2201 TUOLUMNE ST</t>
  </si>
  <si>
    <t>SONOMA COUNTY HEALING CENTER</t>
  </si>
  <si>
    <t>7440 RANCHO LOS GUILICOS ROAD</t>
  </si>
  <si>
    <t>SANTA ROSA</t>
  </si>
  <si>
    <t>PROVIDENCE SANTA ROSA MEMORIAL HOSPITAL-SOTOYOME</t>
  </si>
  <si>
    <t>151 SOTOYOME STREET</t>
  </si>
  <si>
    <t>HEALDSBURG HOSPITAL</t>
  </si>
  <si>
    <t>1375 UNIVERSITY STREET</t>
  </si>
  <si>
    <t>HEALDSBURG</t>
  </si>
  <si>
    <t>PETALUMA VALLEY HOSPITAL</t>
  </si>
  <si>
    <t>400 NORTH MCDOWELL BOULEVARD</t>
  </si>
  <si>
    <t>PETALUMA</t>
  </si>
  <si>
    <t>PROVIDENCE SANTA ROSA MEMORIAL HOSPITAL-MONTGOMERY</t>
  </si>
  <si>
    <t>1165 MONTGOMERY DRIVE</t>
  </si>
  <si>
    <t>SONOMA VALLEY HOSPITAL</t>
  </si>
  <si>
    <t>347 ANDRIEUX STREET</t>
  </si>
  <si>
    <t>SONOMA</t>
  </si>
  <si>
    <t>SONOMA SPECIALTY HOSPITAL</t>
  </si>
  <si>
    <t>501 PETALUMA AVENUE</t>
  </si>
  <si>
    <t>SEBASTOPOL</t>
  </si>
  <si>
    <t>KAISER FOUNDATION HOSPITAL - SANTA ROSA</t>
  </si>
  <si>
    <t>401 BICENTENNIAL WAY</t>
  </si>
  <si>
    <t>AURORA BEHAVIORAL HEALTHCARE-SANTA ROSA, LLC</t>
  </si>
  <si>
    <t>1287 FULTON ROAD</t>
  </si>
  <si>
    <t>SUTTER SANTA ROSA REGIONAL HOSPITAL</t>
  </si>
  <si>
    <t>30 MARK WEST SPRINGS RD.</t>
  </si>
  <si>
    <t>DOCTORS MEDICAL CENTER</t>
  </si>
  <si>
    <t>1441 FLORIDA AVENUE</t>
  </si>
  <si>
    <t>MODESTO</t>
  </si>
  <si>
    <t>EMANUEL MEDICAL CENTER</t>
  </si>
  <si>
    <t>825 DELBON AVENUE</t>
  </si>
  <si>
    <t>TURLOCK</t>
  </si>
  <si>
    <t>MEMORIAL MEDICAL CENTER - MODESTO</t>
  </si>
  <si>
    <t>1700 COFFEE ROAD</t>
  </si>
  <si>
    <t>CENTRAL VALLEY SPECIALTY HOSPITAL</t>
  </si>
  <si>
    <t>730 17TH STREET</t>
  </si>
  <si>
    <t>OAK VALLEY HOSPITAL DISTRICT</t>
  </si>
  <si>
    <t>350 SOUTH OAK STREET</t>
  </si>
  <si>
    <t>OAKDALE</t>
  </si>
  <si>
    <t>DOCTORS MEDICAL CENTER-BEHAVIORAL HEALTH DEPARTMENT</t>
  </si>
  <si>
    <t>1501 CLAUS ROAD</t>
  </si>
  <si>
    <t>STANISLAUS SURGICAL HOSPITAL</t>
  </si>
  <si>
    <t>1421 OAKDALE ROAD</t>
  </si>
  <si>
    <t>KAISER FOUNDATION HOSPITAL - MODESTO</t>
  </si>
  <si>
    <t>4601 DALE RD</t>
  </si>
  <si>
    <t>ENCOMPASS HEALTH REHABILITATION HOSPITAL OF MODESTO</t>
  </si>
  <si>
    <t>1303 MABLE AVE</t>
  </si>
  <si>
    <t>TELECARE STANISLAUS COUNTY PHF</t>
  </si>
  <si>
    <t>1904 RICHLAND AVENUE</t>
  </si>
  <si>
    <t>CERES</t>
  </si>
  <si>
    <t>SUTTER-YUBA PSYCHIATRIC HEALTH FACILITY</t>
  </si>
  <si>
    <t>1965 LIVE OAK BOULEVARD</t>
  </si>
  <si>
    <t>YUBA CITY</t>
  </si>
  <si>
    <t>STABLER LANE BEHAVIORAL HEALTH</t>
  </si>
  <si>
    <t>1253 STABLER LANE</t>
  </si>
  <si>
    <t>SUTTER SURGICAL HOSPITAL-NORTH VALLEY</t>
  </si>
  <si>
    <t>455 PLUMAS BOULEVARD</t>
  </si>
  <si>
    <t>NORTH VALLEY BEHAVIORAL HEALTH</t>
  </si>
  <si>
    <t>ST. ELIZABETH COMMUNITY HOSPITAL</t>
  </si>
  <si>
    <t>2550 SISTER MARY COLUMBA DRIVE</t>
  </si>
  <si>
    <t>RED BLUFF</t>
  </si>
  <si>
    <t>RESTPADD RED BLUFF PSYCHIATRIC HEALTH FACILITY</t>
  </si>
  <si>
    <t>925 WALNUT STREET</t>
  </si>
  <si>
    <t>TRINITY HOSPITAL</t>
  </si>
  <si>
    <t>60  EASTER AVENUE</t>
  </si>
  <si>
    <t>WEAVERVILLE</t>
  </si>
  <si>
    <t>KAWEAH HEALTH MEDICAL CENTER</t>
  </si>
  <si>
    <t>400 WEST MINERAL KING</t>
  </si>
  <si>
    <t>VISALIA</t>
  </si>
  <si>
    <t>SIERRA VIEW MEDICAL CENTER</t>
  </si>
  <si>
    <t>465 WEST PUTNAM AVENUE</t>
  </si>
  <si>
    <t>PORTERVILLE</t>
  </si>
  <si>
    <t>ADVENTIST HEALTH TULARE</t>
  </si>
  <si>
    <t>869 NORTH CHERRY STREET</t>
  </si>
  <si>
    <t>TULARE</t>
  </si>
  <si>
    <t>PORTERVILLE DEVELOPMENTAL CENTER</t>
  </si>
  <si>
    <t>26501 AVENUE 140</t>
  </si>
  <si>
    <t>ADVENTIST HEALTH SONORA - FAIRVIEW</t>
  </si>
  <si>
    <t>179 FAIRVIEW LANE</t>
  </si>
  <si>
    <t>SONORA</t>
  </si>
  <si>
    <t>ADVENTIST HEALTH SONORA - GREENLEY</t>
  </si>
  <si>
    <t>1000 GREENLEY RD</t>
  </si>
  <si>
    <t>AURORA VISTA DEL MAR HOSPITAL</t>
  </si>
  <si>
    <t>801 SENECA STREET</t>
  </si>
  <si>
    <t>VENTURA</t>
  </si>
  <si>
    <t>COMMUNITY MEMORIAL HOSPITAL-SAN BUENAVENTURA</t>
  </si>
  <si>
    <t>147 N. BRENT STREET</t>
  </si>
  <si>
    <t>VENTURA COUNTY MEDICAL CENTER</t>
  </si>
  <si>
    <t>300 HILLMONT AVE</t>
  </si>
  <si>
    <t>LOS ROBLES HOSPITAL &amp; MEDICAL CENTER</t>
  </si>
  <si>
    <t>215 WEST JANSS ROAD</t>
  </si>
  <si>
    <t>THOUSAND OAKS</t>
  </si>
  <si>
    <t>COMMUNITY MEMORIAL HOSPITAL - OJAI</t>
  </si>
  <si>
    <t>1306 MARICOPA HIGHWAY</t>
  </si>
  <si>
    <t>OJAI</t>
  </si>
  <si>
    <t>ST. JOHN'S HOSPITAL CAMARILLO</t>
  </si>
  <si>
    <t>2309 ANTONIO AVENUE</t>
  </si>
  <si>
    <t>CAMARILLO</t>
  </si>
  <si>
    <t>VENTURA COUNTY MEDICAL CENTER - SANTA PAULA HOSPITAL</t>
  </si>
  <si>
    <t>825 NORTH 10TH STREET</t>
  </si>
  <si>
    <t>SANTA PAULA</t>
  </si>
  <si>
    <t>ADVENTIST HEALTH SIMI VALLEY</t>
  </si>
  <si>
    <t>2975 SYCAMORE DRIVE</t>
  </si>
  <si>
    <t>SIMI VALLEY</t>
  </si>
  <si>
    <t>ST. JOHNS REGIONAL MEDICAL CENTER</t>
  </si>
  <si>
    <t>1600 NORTH ROSE AVENUE</t>
  </si>
  <si>
    <t>OXNARD</t>
  </si>
  <si>
    <t>LOS ROBLES HOSPITAL &amp; MEDICAL CENTER - EAST CAMPUS</t>
  </si>
  <si>
    <t>150 VIA MERIDA</t>
  </si>
  <si>
    <t>WESTLAKE VILAGE</t>
  </si>
  <si>
    <t>THOUSAND OAKS SURGICAL HOSPITAL, a campus of Los Robles Hosp &amp; Med Ctr</t>
  </si>
  <si>
    <t>401 ROLLING OAKS DRIVE</t>
  </si>
  <si>
    <t>WOODLAND MEMORIAL HOSPITAL</t>
  </si>
  <si>
    <t>1325 COTTONWOOD STREET</t>
  </si>
  <si>
    <t>WOODLAND</t>
  </si>
  <si>
    <t>SUTTER DAVIS HOSPITAL</t>
  </si>
  <si>
    <t>2000 SUTTER PLACE</t>
  </si>
  <si>
    <t>DAVIS</t>
  </si>
  <si>
    <t>ADVENTIST HEALTH AND RIDEOUT</t>
  </si>
  <si>
    <t>726 FOURTH ST</t>
  </si>
  <si>
    <t>MARYSVILLE</t>
  </si>
  <si>
    <t>COMMUNITY SUBACUTE AND TRANSITIONAL CARE CENTER</t>
  </si>
  <si>
    <t>3003 NORTH MARIPOSA STREET</t>
  </si>
  <si>
    <t>PIONEERS MEMORIAL SKILLED NURSING CENTER</t>
  </si>
  <si>
    <t>320 WEST CATTLE CALL DRIVE</t>
  </si>
  <si>
    <t>WESTLAND HOUSE</t>
  </si>
  <si>
    <t>100 BARNET SEGAL LANE</t>
  </si>
  <si>
    <t>HAZEL HAWKINS MEMORIAL HOSPITAL D/P SNF</t>
  </si>
  <si>
    <t>900 SUNSET DRIVE</t>
  </si>
  <si>
    <t>PACIFIC GARDENS MEDICAL CENTER</t>
  </si>
  <si>
    <t>21530 PIONEER BOULEVARD</t>
  </si>
  <si>
    <t>HAWAIIAN GARDENS</t>
  </si>
  <si>
    <t>COMMUNITY HOSPITAL OF THE MONTEREY PENINSULA - OHANA</t>
  </si>
  <si>
    <t>6 LOWER RAGSDALE DRIVE</t>
  </si>
  <si>
    <t>KINDRED HOSPITAL - SAN DIEGO</t>
  </si>
  <si>
    <t>1940 EL CAJON BOULEVARD</t>
  </si>
  <si>
    <t>92104-9988</t>
  </si>
  <si>
    <t>ALVARADO HOSPITAL MEDICAL CENTER</t>
  </si>
  <si>
    <t>6645 ALVARADO ROAD</t>
  </si>
  <si>
    <t>Facility Name</t>
  </si>
  <si>
    <t>Facility Street Address</t>
  </si>
  <si>
    <t>City</t>
  </si>
  <si>
    <t>ZIP</t>
  </si>
  <si>
    <t>Assembly District</t>
  </si>
  <si>
    <t>Senate District</t>
  </si>
  <si>
    <t>Teaching Hospital?</t>
  </si>
  <si>
    <t>Rural Hospital?</t>
  </si>
  <si>
    <t>Trauma Center</t>
  </si>
  <si>
    <t>HCAI Licence Category</t>
  </si>
  <si>
    <t>Licence Ownership</t>
  </si>
  <si>
    <t>Assembly</t>
  </si>
  <si>
    <t>Senate</t>
  </si>
  <si>
    <t>Congressional</t>
  </si>
  <si>
    <t>Filter Hospitals by District</t>
  </si>
  <si>
    <t>Non-Profit Corporation</t>
  </si>
  <si>
    <t>Investor - LLC</t>
  </si>
  <si>
    <t>README--Hospital District Lookup Tool</t>
  </si>
  <si>
    <t>📘 Purpose</t>
  </si>
  <si>
    <t>Users can select Assembly, Senate, and/or Congressional districts to instantly see all hospitals located within those boundaries.</t>
  </si>
  <si>
    <t>🗂️ Workbook Tabs</t>
  </si>
  <si>
    <t>Sheet</t>
  </si>
  <si>
    <t>Main view for users. Select districts from dropdown menus to see hospitals in those areas. Results update automatically.</t>
  </si>
  <si>
    <t>Hospital Data Table</t>
  </si>
  <si>
    <t>Underlying dataset — one row per hospital, including key identifiers and district assignments. Users can filter, copy, or export this data if needed.</t>
  </si>
  <si>
    <r>
      <t xml:space="preserve">It is designed as a </t>
    </r>
    <r>
      <rPr>
        <b/>
        <sz val="11"/>
        <color theme="1"/>
        <rFont val="Seaford"/>
      </rPr>
      <t>simple, filterable Excel file</t>
    </r>
    <r>
      <rPr>
        <sz val="11"/>
        <color theme="1"/>
        <rFont val="Seaford"/>
      </rPr>
      <t xml:space="preserve"> — no macros, no dashboard software required.</t>
    </r>
  </si>
  <si>
    <t>District Lookup</t>
  </si>
  <si>
    <t>🧭 How to Use</t>
  </si>
  <si>
    <t>3. The hospital list below updates automatically to match your selections.</t>
  </si>
  <si>
    <t>“No hospitals match your filters — try clearing one or more selections above,”</t>
  </si>
  <si>
    <t>5. If the results area says:</t>
  </si>
  <si>
    <r>
      <t xml:space="preserve">clear one or more dropdowns by selecting the cell and pressing </t>
    </r>
    <r>
      <rPr>
        <i/>
        <sz val="11"/>
        <color theme="1"/>
        <rFont val="Seaford"/>
      </rPr>
      <t>Delete</t>
    </r>
    <r>
      <rPr>
        <sz val="11"/>
        <color theme="1"/>
        <rFont val="Seaford"/>
      </rPr>
      <t>.</t>
    </r>
  </si>
  <si>
    <t>4. Leave any dropdown blank to remove that filter (e.g., view all Assembly Districts).</t>
  </si>
  <si>
    <t>🧩 Notes</t>
  </si>
  <si>
    <t>1. Go to the “District Lookup” tab.</t>
  </si>
  <si>
    <t>Formulas and helper lists are locked and hidden to prevent accidental edits.</t>
  </si>
  <si>
    <t>Link to Data Source</t>
  </si>
  <si>
    <t>📞 Contact</t>
  </si>
  <si>
    <t>Victoria Valencia, MPH</t>
  </si>
  <si>
    <t>Vice President, Data Analytics</t>
  </si>
  <si>
    <t>California Hospital Association</t>
  </si>
  <si>
    <t>vvalencia@calhospital.org</t>
  </si>
  <si>
    <t xml:space="preserve">All HCAI Licensed hospitals that submitted a 2024 Utilization File are included in this list. </t>
  </si>
  <si>
    <t>For full details on hospitals included and to see additional hospital level details, download the 2024 report linked below.</t>
  </si>
  <si>
    <t>2. Use the dropdown menus at the top left to select:</t>
  </si>
  <si>
    <r>
      <rPr>
        <b/>
        <sz val="11"/>
        <color theme="1"/>
        <rFont val="Seaford"/>
      </rPr>
      <t>Data source is the HCAI 2024 Annual Utilization file</t>
    </r>
    <r>
      <rPr>
        <sz val="11"/>
        <color theme="1"/>
        <rFont val="Seaford"/>
      </rPr>
      <t xml:space="preserve"> and represents district mapping as of December 2024.</t>
    </r>
  </si>
  <si>
    <t>For questions, please contact:</t>
  </si>
  <si>
    <t>Facility ID</t>
  </si>
  <si>
    <t>Select Assembly District ↓</t>
  </si>
  <si>
    <t>Select Senate District ↓</t>
  </si>
  <si>
    <r>
      <rPr>
        <b/>
        <i/>
        <sz val="11"/>
        <color theme="1"/>
        <rFont val="Seaford"/>
      </rPr>
      <t>To clear a filter</t>
    </r>
    <r>
      <rPr>
        <i/>
        <sz val="11"/>
        <color theme="1"/>
        <rFont val="Seaford"/>
      </rPr>
      <t xml:space="preserve">, click the dropdown cell and press delete (leave it blank) and then click into any other cell. The table below will refresh automatically. </t>
    </r>
  </si>
  <si>
    <r>
      <t xml:space="preserve">This workbook provides an easy way to view </t>
    </r>
    <r>
      <rPr>
        <b/>
        <sz val="11"/>
        <color theme="1"/>
        <rFont val="Seaford"/>
      </rPr>
      <t>California hospitals by legislative or congressional district</t>
    </r>
    <r>
      <rPr>
        <sz val="11"/>
        <color theme="1"/>
        <rFont val="Seaford"/>
      </rPr>
      <t>.</t>
    </r>
  </si>
  <si>
    <r>
      <t xml:space="preserve">6. To </t>
    </r>
    <r>
      <rPr>
        <b/>
        <sz val="11"/>
        <color theme="1"/>
        <rFont val="Seaford"/>
      </rPr>
      <t>copy or export results</t>
    </r>
    <r>
      <rPr>
        <sz val="11"/>
        <color theme="1"/>
        <rFont val="Seaford"/>
      </rPr>
      <t>, select the visible rows and copy/paste into a new file.</t>
    </r>
  </si>
  <si>
    <t>Office: 916-552-7680</t>
  </si>
  <si>
    <t>NA</t>
  </si>
  <si>
    <t>New Congressional District-Prop 50</t>
  </si>
  <si>
    <t>New Congressional District (Prop 50)</t>
  </si>
  <si>
    <t>Select New Congressional District (Prop 50) ↓</t>
  </si>
  <si>
    <t>Select Current Congressional District ↓</t>
  </si>
  <si>
    <t>NOTE: Please select either Current Congressional District or New Congressional District-Prop 50, not both.</t>
  </si>
  <si>
    <r>
      <rPr>
        <b/>
        <i/>
        <sz val="11"/>
        <color theme="1" tint="0.14999847407452621"/>
        <rFont val="Seaford"/>
      </rPr>
      <t xml:space="preserve">Instructions: </t>
    </r>
    <r>
      <rPr>
        <i/>
        <sz val="11"/>
        <color theme="1" tint="0.14999847407452621"/>
        <rFont val="Seaford"/>
      </rPr>
      <t xml:space="preserve">Results in table below update automatically when you change any dropdown box above. You can copy/paste the filtered hospital list wherever you need — it will paste cleanly as plain values. </t>
    </r>
    <r>
      <rPr>
        <b/>
        <i/>
        <sz val="11"/>
        <color theme="1" tint="0.14999847407452621"/>
        <rFont val="Seaford"/>
      </rPr>
      <t>Select either Current Congressional District or New Congressional District (Prop 50), not both.</t>
    </r>
  </si>
  <si>
    <t>Current Congressional 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</si>
</sst>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sz val="10"/>
      <name val="Calibri"/>
      <family val="2"/>
    </font>
    <font>
      <u/>
      <sz val="10"/>
      <color theme="10"/>
      <name val="Calibri"/>
      <family val="2"/>
    </font>
    <font>
      <sz val="12"/>
      <color theme="1"/>
      <name val="Seaford"/>
    </font>
    <font>
      <sz val="11"/>
      <color theme="1"/>
      <name val="Seaford"/>
    </font>
    <font>
      <b/>
      <sz val="10"/>
      <name val="Seaford"/>
    </font>
    <font>
      <b/>
      <sz val="11"/>
      <color theme="1"/>
      <name val="Seaford"/>
    </font>
    <font>
      <i/>
      <sz val="11"/>
      <color theme="1"/>
      <name val="Seaford"/>
    </font>
    <font>
      <i/>
      <sz val="9"/>
      <color theme="1"/>
      <name val="Seaford"/>
    </font>
    <font>
      <b/>
      <sz val="14"/>
      <color theme="1"/>
      <name val="Seaford"/>
    </font>
    <font>
      <b/>
      <sz val="13.5"/>
      <color theme="1"/>
      <name val="Seaford"/>
    </font>
    <font>
      <b/>
      <u/>
      <sz val="11"/>
      <color theme="1"/>
      <name val="Seaford"/>
    </font>
    <font>
      <b/>
      <sz val="13"/>
      <color theme="1"/>
      <name val="Seaford"/>
    </font>
    <font>
      <i/>
      <sz val="11"/>
      <color theme="1" tint="0.14999847407452621"/>
      <name val="Seaford"/>
    </font>
    <font>
      <b/>
      <i/>
      <sz val="11"/>
      <color theme="1" tint="0.14999847407452621"/>
      <name val="Seaford"/>
    </font>
    <font>
      <b/>
      <i/>
      <sz val="11"/>
      <color theme="1"/>
      <name val="Seaford"/>
    </font>
    <font>
      <u/>
      <sz val="11"/>
      <color theme="10"/>
      <name val="Seaford"/>
    </font>
    <font>
      <sz val="10"/>
      <color theme="1"/>
      <name val="Seaford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0" fontId="10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0" xfId="0" applyFont="1" applyAlignment="1" applyProtection="1">
      <alignment horizontal="left"/>
      <protection hidden="1"/>
    </xf>
    <xf numFmtId="0" fontId="5" fillId="0" borderId="3" xfId="0" applyFont="1" applyBorder="1"/>
    <xf numFmtId="0" fontId="13" fillId="0" borderId="0" xfId="0" applyFont="1" applyAlignment="1">
      <alignment horizontal="left" vertical="center" wrapText="1"/>
    </xf>
    <xf numFmtId="0" fontId="7" fillId="0" borderId="0" xfId="0" applyFont="1" applyAlignment="1">
      <alignment vertical="top" wrapText="1"/>
    </xf>
    <xf numFmtId="0" fontId="9" fillId="0" borderId="0" xfId="0" applyFont="1" applyAlignment="1">
      <alignment horizontal="left" vertical="center"/>
    </xf>
    <xf numFmtId="0" fontId="11" fillId="0" borderId="0" xfId="0" applyFont="1"/>
    <xf numFmtId="0" fontId="12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6" fillId="0" borderId="0" xfId="0" applyFont="1" applyAlignment="1">
      <alignment horizontal="left" vertical="center" indent="2"/>
    </xf>
    <xf numFmtId="0" fontId="14" fillId="0" borderId="0" xfId="0" applyFont="1" applyAlignment="1">
      <alignment vertical="center"/>
    </xf>
    <xf numFmtId="0" fontId="1" fillId="0" borderId="0" xfId="1" applyBorder="1" applyAlignment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8" fillId="0" borderId="0" xfId="0" applyFont="1"/>
    <xf numFmtId="0" fontId="6" fillId="0" borderId="2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1" fillId="0" borderId="2" xfId="0" applyFont="1" applyBorder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18" fillId="0" borderId="0" xfId="1" applyFont="1" applyBorder="1"/>
    <xf numFmtId="0" fontId="19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Alignment="1">
      <alignment horizontal="left" vertical="center"/>
    </xf>
    <xf numFmtId="0" fontId="15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</cellXfs>
  <cellStyles count="5">
    <cellStyle name="Hyperlink" xfId="1" builtinId="8"/>
    <cellStyle name="Hyperlink 2" xfId="4" xr:uid="{40DF631D-CBF9-4DBB-A343-6C95D8BA8616}"/>
    <cellStyle name="Normal" xfId="0" builtinId="0"/>
    <cellStyle name="Normal 2" xfId="2" xr:uid="{0CDF422E-9C59-4D22-9D04-49C64B123A80}"/>
    <cellStyle name="Normal 7" xfId="3" xr:uid="{0D472CB0-BE43-459E-8E8A-088516EF58E1}"/>
  </cellStyles>
  <dxfs count="32"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strike val="0"/>
        <outline val="0"/>
        <shadow val="0"/>
        <u val="none"/>
        <vertAlign val="baseline"/>
        <name val="Seaford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Seafor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aford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numFmt numFmtId="0" formatCode="General"/>
      <alignment horizontal="general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general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center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lef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lef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lef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lef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lef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lef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aford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970061</xdr:colOff>
      <xdr:row>4</xdr:row>
      <xdr:rowOff>106769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BB1810-2350-5B37-333D-58B2149DF4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8154"/>
        <a:stretch>
          <a:fillRect/>
        </a:stretch>
      </xdr:blipFill>
      <xdr:spPr>
        <a:xfrm>
          <a:off x="0" y="0"/>
          <a:ext cx="2059721" cy="83828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4A1643D-DFFE-48EB-A065-C6CA7C1716FE}" name="Table3" displayName="Table3" ref="D7:Q516" totalsRowShown="0" headerRowDxfId="31" dataDxfId="30">
  <autoFilter ref="D7:Q516" xr:uid="{B4A1643D-DFFE-48EB-A065-C6CA7C1716FE}"/>
  <tableColumns count="14">
    <tableColumn id="1" xr3:uid="{397B4B23-9789-432A-A426-ED0906B7C886}" name="Facility ID" dataDxfId="29">
      <calculatedColumnFormula array="1">IF(
    ROW()-ROW($D$8)+1 &lt;= ROWS(_xlfn.ANCHORARRAY(_Helper_FilterResults!$A$1)),
    INDEX(_xlfn.ANCHORARRAY(_Helper_FilterResults!$A$1), ROW()-ROW($D$8)+1, 1),
    ""
)</calculatedColumnFormula>
    </tableColumn>
    <tableColumn id="2" xr3:uid="{3B4433C4-B116-417A-9DA8-2591223C3C63}" name="Facility Name" dataDxfId="28">
      <calculatedColumnFormula array="1">IF(
    ROW()-ROW($D$8)+1 &lt;= ROWS(_xlfn.ANCHORARRAY(_Helper_FilterResults!$A$1)),
    INDEX(_xlfn.ANCHORARRAY(_Helper_FilterResults!$A$1), ROW()-ROW($D$8)+1, 2),
    ""
)</calculatedColumnFormula>
    </tableColumn>
    <tableColumn id="3" xr3:uid="{2F233FF1-25DC-4EA2-B6C2-9D0B8D32259F}" name="Facility Street Address" dataDxfId="27">
      <calculatedColumnFormula array="1">IF(
    ROW()-ROW($D$8)+1 &lt;= ROWS(_xlfn.ANCHORARRAY(_Helper_FilterResults!$A$1)),
    INDEX(_xlfn.ANCHORARRAY(_Helper_FilterResults!$A$1), ROW()-ROW($D$8)+1, 3),
    ""
)</calculatedColumnFormula>
    </tableColumn>
    <tableColumn id="4" xr3:uid="{44507384-3C00-4825-86D5-4AF1E72C948F}" name="City" dataDxfId="26">
      <calculatedColumnFormula array="1">IF(
    ROW()-ROW($D$8)+1 &lt;= ROWS(_xlfn.ANCHORARRAY(_Helper_FilterResults!$A$1)),
    INDEX(_xlfn.ANCHORARRAY(_Helper_FilterResults!$A$1), ROW()-ROW($D$8)+1, 4),
    ""
)</calculatedColumnFormula>
    </tableColumn>
    <tableColumn id="5" xr3:uid="{27BC3560-24F1-41AB-9965-628E08F7203D}" name="ZIP" dataDxfId="25">
      <calculatedColumnFormula array="1">IF(
    ROW()-ROW($D$8)+1 &lt;= ROWS(_xlfn.ANCHORARRAY(_Helper_FilterResults!$A$1)),
    INDEX(_xlfn.ANCHORARRAY(_Helper_FilterResults!$A$1), ROW()-ROW($D$8)+1, 5),
    ""
)</calculatedColumnFormula>
    </tableColumn>
    <tableColumn id="6" xr3:uid="{58199FBE-F549-40F4-8F8F-DE97B94116B5}" name="Assembly District" dataDxfId="24">
      <calculatedColumnFormula array="1">IF(
    ROW()-ROW($D$8)+1 &lt;= ROWS(_xlfn.ANCHORARRAY(_Helper_FilterResults!$A$1)),
    INDEX(_xlfn.ANCHORARRAY(_Helper_FilterResults!$A$1), ROW()-ROW($D$8)+1, 6),
    ""
)</calculatedColumnFormula>
    </tableColumn>
    <tableColumn id="7" xr3:uid="{6C3A4A6C-AA07-4DB7-AB1C-3BFF30571750}" name="Senate District" dataDxfId="23">
      <calculatedColumnFormula array="1">IF(
    ROW()-ROW($D$8)+1 &lt;= ROWS(_xlfn.ANCHORARRAY(_Helper_FilterResults!$A$1)),
    INDEX(_xlfn.ANCHORARRAY(_Helper_FilterResults!$A$1), ROW()-ROW($D$8)+1, 7),
    ""
)</calculatedColumnFormula>
    </tableColumn>
    <tableColumn id="8" xr3:uid="{6D49CE8E-FF56-4963-AA00-58B1E1BBFE92}" name="Current Congressional District" dataDxfId="22">
      <calculatedColumnFormula array="1">IF(
    ROW()-ROW($D$8)+1 &lt;= ROWS(_xlfn.ANCHORARRAY(_Helper_FilterResults!$A$1)),
    INDEX(_xlfn.ANCHORARRAY(_Helper_FilterResults!$A$1), ROW()-ROW($D$8)+1, 8),
    ""
)</calculatedColumnFormula>
    </tableColumn>
    <tableColumn id="9" xr3:uid="{8CAAB05F-E1FA-4784-B51A-133F2590F159}" name="New Congressional District-Prop 50" dataDxfId="21">
      <calculatedColumnFormula array="1">IF(
    ROW()-ROW($D$8)+1 &lt;= ROWS(_xlfn.ANCHORARRAY(_Helper_FilterResults!$A$1)),
    INDEX(_xlfn.ANCHORARRAY(_Helper_FilterResults!$A$1), ROW()-ROW($D$8)+1, 9),
    ""
)</calculatedColumnFormula>
    </tableColumn>
    <tableColumn id="10" xr3:uid="{6E44BDB1-17C4-43BD-AFFC-A807C03AC032}" name="Teaching Hospital?" dataDxfId="20">
      <calculatedColumnFormula array="1">IF(
    ROW()-ROW($D$8)+1 &lt;= ROWS(_xlfn.ANCHORARRAY(_Helper_FilterResults!$A$1)),
    INDEX(_xlfn.ANCHORARRAY(_Helper_FilterResults!$A$1), ROW()-ROW($D$8)+1, 10),
    ""
)</calculatedColumnFormula>
    </tableColumn>
    <tableColumn id="11" xr3:uid="{2C858704-727A-4402-B00D-9CFC2DEC24D2}" name="Rural Hospital?" dataDxfId="19">
      <calculatedColumnFormula array="1">IF(
    ROW()-ROW($D$8)+1 &lt;= ROWS(_xlfn.ANCHORARRAY(_Helper_FilterResults!$A$1)),
    INDEX(_xlfn.ANCHORARRAY(_Helper_FilterResults!$A$1), ROW()-ROW($D$8)+1, 11),
    ""
)</calculatedColumnFormula>
    </tableColumn>
    <tableColumn id="12" xr3:uid="{1953FDBF-1EA7-4A8D-A082-11E005417F6E}" name="Trauma Center" dataDxfId="18">
      <calculatedColumnFormula array="1">IF(
    ROW()-ROW($D$8)+1 &lt;= ROWS(_xlfn.ANCHORARRAY(_Helper_FilterResults!$A$1)),
    INDEX(_xlfn.ANCHORARRAY(_Helper_FilterResults!$A$1), ROW()-ROW($D$8)+1, 12),
    ""
)</calculatedColumnFormula>
    </tableColumn>
    <tableColumn id="13" xr3:uid="{E88D05E3-3E4C-4170-88B5-F995EC9C4580}" name="HCAI Licence Category" dataDxfId="17">
      <calculatedColumnFormula array="1">IF(
    ROW()-ROW($D$8)+1 &lt;= ROWS(_xlfn.ANCHORARRAY(_Helper_FilterResults!$A$1)),
    INDEX(_xlfn.ANCHORARRAY(_Helper_FilterResults!$A$1), ROW()-ROW($D$8)+1, 13),
    ""
)</calculatedColumnFormula>
    </tableColumn>
    <tableColumn id="14" xr3:uid="{1A5CDE20-54C7-44CC-A1A9-8763AB979A1E}" name="Licence Ownership" dataDxfId="16">
      <calculatedColumnFormula array="1">IF(
    ROW()-ROW($D$8)+1 &lt;= ROWS(_xlfn.ANCHORARRAY(_Helper_FilterResults!$A$1)),
    INDEX(_xlfn.ANCHORARRAY(_Helper_FilterResults!$A$1), ROW()-ROW($D$8)+1, 14),
    ""
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531799-D54D-4F26-94F7-EFE4A123D922}" name="tblHospitals" displayName="tblHospitals" ref="A1:N509" totalsRowShown="0" headerRowDxfId="15" dataDxfId="14">
  <autoFilter ref="A1:N509" xr:uid="{CA531799-D54D-4F26-94F7-EFE4A123D922}"/>
  <sortState xmlns:xlrd2="http://schemas.microsoft.com/office/spreadsheetml/2017/richdata2" ref="A2:N509">
    <sortCondition ref="A2:A509"/>
  </sortState>
  <tableColumns count="14">
    <tableColumn id="1" xr3:uid="{62040A13-C58D-4B56-BD5A-835375991B1F}" name="Facility ID" dataDxfId="13"/>
    <tableColumn id="2" xr3:uid="{1B8D0A92-089A-42BD-8E2A-8AB9255E2781}" name="Facility Name" dataDxfId="12"/>
    <tableColumn id="3" xr3:uid="{3D076603-6223-4B11-A08C-A518A7B801E1}" name="Facility Street Address" dataDxfId="11"/>
    <tableColumn id="4" xr3:uid="{F1B3DD87-4C39-4117-9FB2-82AA96BB26CE}" name="City" dataDxfId="10"/>
    <tableColumn id="5" xr3:uid="{1A74AD79-E470-4AE2-AED7-7F54AD0BB507}" name="ZIP" dataDxfId="9"/>
    <tableColumn id="6" xr3:uid="{9678D6D6-EEA7-4DB6-A83E-8B6E5791E384}" name="Assembly District" dataDxfId="8"/>
    <tableColumn id="7" xr3:uid="{D3F79C0F-5E0B-42A4-85FE-080B72A6A4B6}" name="Senate District" dataDxfId="7"/>
    <tableColumn id="8" xr3:uid="{C3F609AE-6DFC-4A40-995B-565EDFBB93EA}" name="Current Congressional District" dataDxfId="6"/>
    <tableColumn id="16" xr3:uid="{CC7A369C-89E6-4F1A-8E62-694A07C3FCE3}" name="New Congressional District-Prop 50" dataDxfId="5"/>
    <tableColumn id="9" xr3:uid="{41E6E8EA-1FA9-4DC5-B793-311C541BA131}" name="Teaching Hospital?" dataDxfId="4"/>
    <tableColumn id="10" xr3:uid="{2B500312-9091-4F72-8409-41CC2CA8914D}" name="Rural Hospital?" dataDxfId="3"/>
    <tableColumn id="11" xr3:uid="{08EAF70F-ACD7-4408-AC08-B73B4CD0201C}" name="Trauma Center" dataDxfId="2"/>
    <tableColumn id="12" xr3:uid="{660A753A-CBCE-48FA-AE48-616BC61988BC}" name="HCAI Licence Category" dataDxfId="1"/>
    <tableColumn id="13" xr3:uid="{32A39521-DD83-49BC-8F96-190C2E461BDE}" name="Licence Ownership" dataDxfId="0"/>
  </tableColumns>
  <tableStyleInfo name="TableStyleMedium1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vvalencia@calhospital.org" TargetMode="External"/><Relationship Id="rId1" Type="http://schemas.openxmlformats.org/officeDocument/2006/relationships/hyperlink" Target="https://data.chhs.ca.gov/dataset/hospital-annual-utilization-repor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4EA94-BCF3-4EAB-BF60-2A9E062BAC49}">
  <sheetPr>
    <tabColor rgb="FFFFFF00"/>
  </sheetPr>
  <dimension ref="A6:P56"/>
  <sheetViews>
    <sheetView showGridLines="0" tabSelected="1" workbookViewId="0">
      <selection activeCell="A6" sqref="A6"/>
    </sheetView>
  </sheetViews>
  <sheetFormatPr defaultRowHeight="14.4" x14ac:dyDescent="0.3"/>
  <cols>
    <col min="1" max="1" width="15.88671875" style="1" customWidth="1"/>
    <col min="2" max="2" width="79.33203125" style="1" customWidth="1"/>
    <col min="3" max="16" width="8.88671875" style="1"/>
  </cols>
  <sheetData>
    <row r="6" spans="1:1" ht="18" x14ac:dyDescent="0.35">
      <c r="A6" s="10" t="s">
        <v>1406</v>
      </c>
    </row>
    <row r="8" spans="1:1" ht="18" x14ac:dyDescent="0.3">
      <c r="A8" s="11" t="s">
        <v>1407</v>
      </c>
    </row>
    <row r="10" spans="1:1" x14ac:dyDescent="0.3">
      <c r="A10" s="1" t="s">
        <v>1440</v>
      </c>
    </row>
    <row r="11" spans="1:1" x14ac:dyDescent="0.3">
      <c r="A11" s="1" t="s">
        <v>1408</v>
      </c>
    </row>
    <row r="13" spans="1:1" x14ac:dyDescent="0.3">
      <c r="A13" s="1" t="s">
        <v>1414</v>
      </c>
    </row>
    <row r="16" spans="1:1" ht="18" x14ac:dyDescent="0.3">
      <c r="A16" s="11" t="s">
        <v>1409</v>
      </c>
    </row>
    <row r="18" spans="1:2" x14ac:dyDescent="0.3">
      <c r="A18" s="7" t="s">
        <v>1410</v>
      </c>
      <c r="B18" s="7" t="s">
        <v>0</v>
      </c>
    </row>
    <row r="19" spans="1:2" ht="35.4" customHeight="1" x14ac:dyDescent="0.3">
      <c r="A19" s="12" t="s">
        <v>1415</v>
      </c>
      <c r="B19" s="13" t="s">
        <v>1411</v>
      </c>
    </row>
    <row r="20" spans="1:2" ht="34.200000000000003" customHeight="1" x14ac:dyDescent="0.3">
      <c r="A20" s="12" t="s">
        <v>1412</v>
      </c>
      <c r="B20" s="13" t="s">
        <v>1413</v>
      </c>
    </row>
    <row r="23" spans="1:2" ht="18" x14ac:dyDescent="0.3">
      <c r="A23" s="11" t="s">
        <v>1416</v>
      </c>
    </row>
    <row r="24" spans="1:2" x14ac:dyDescent="0.3">
      <c r="A24" s="14"/>
    </row>
    <row r="25" spans="1:2" x14ac:dyDescent="0.3">
      <c r="A25" s="15" t="s">
        <v>1423</v>
      </c>
    </row>
    <row r="26" spans="1:2" x14ac:dyDescent="0.3">
      <c r="A26" s="14" t="s">
        <v>1433</v>
      </c>
    </row>
    <row r="27" spans="1:2" x14ac:dyDescent="0.3">
      <c r="B27" s="9" t="s">
        <v>1393</v>
      </c>
    </row>
    <row r="28" spans="1:2" x14ac:dyDescent="0.3">
      <c r="B28" s="9" t="s">
        <v>1394</v>
      </c>
    </row>
    <row r="29" spans="1:2" x14ac:dyDescent="0.3">
      <c r="B29" s="9" t="s">
        <v>1450</v>
      </c>
    </row>
    <row r="30" spans="1:2" x14ac:dyDescent="0.3">
      <c r="B30" s="9" t="s">
        <v>1445</v>
      </c>
    </row>
    <row r="31" spans="1:2" x14ac:dyDescent="0.3">
      <c r="A31" s="14" t="s">
        <v>1417</v>
      </c>
    </row>
    <row r="32" spans="1:2" x14ac:dyDescent="0.3">
      <c r="A32" s="14" t="s">
        <v>1421</v>
      </c>
    </row>
    <row r="33" spans="1:1" x14ac:dyDescent="0.3">
      <c r="A33" s="14" t="s">
        <v>1419</v>
      </c>
    </row>
    <row r="34" spans="1:1" x14ac:dyDescent="0.3">
      <c r="A34" s="16" t="s">
        <v>1418</v>
      </c>
    </row>
    <row r="35" spans="1:1" x14ac:dyDescent="0.3">
      <c r="A35" s="16" t="s">
        <v>1420</v>
      </c>
    </row>
    <row r="36" spans="1:1" x14ac:dyDescent="0.3">
      <c r="A36" s="14" t="s">
        <v>1441</v>
      </c>
    </row>
    <row r="37" spans="1:1" x14ac:dyDescent="0.3">
      <c r="A37" s="20" t="s">
        <v>1448</v>
      </c>
    </row>
    <row r="39" spans="1:1" ht="16.8" x14ac:dyDescent="0.3">
      <c r="A39" s="17" t="s">
        <v>1422</v>
      </c>
    </row>
    <row r="40" spans="1:1" x14ac:dyDescent="0.3">
      <c r="A40" s="14"/>
    </row>
    <row r="41" spans="1:1" x14ac:dyDescent="0.3">
      <c r="A41" s="14" t="s">
        <v>1434</v>
      </c>
    </row>
    <row r="42" spans="1:1" x14ac:dyDescent="0.3">
      <c r="A42" s="14" t="s">
        <v>1431</v>
      </c>
    </row>
    <row r="43" spans="1:1" x14ac:dyDescent="0.3">
      <c r="A43" s="14" t="s">
        <v>1432</v>
      </c>
    </row>
    <row r="44" spans="1:1" x14ac:dyDescent="0.3">
      <c r="A44" s="18" t="s">
        <v>1425</v>
      </c>
    </row>
    <row r="45" spans="1:1" x14ac:dyDescent="0.3">
      <c r="A45" s="18"/>
    </row>
    <row r="46" spans="1:1" x14ac:dyDescent="0.3">
      <c r="A46" s="19" t="s">
        <v>1424</v>
      </c>
    </row>
    <row r="47" spans="1:1" x14ac:dyDescent="0.3">
      <c r="A47" s="14"/>
    </row>
    <row r="49" spans="1:1" ht="18" x14ac:dyDescent="0.3">
      <c r="A49" s="11" t="s">
        <v>1426</v>
      </c>
    </row>
    <row r="51" spans="1:1" x14ac:dyDescent="0.3">
      <c r="A51" s="1" t="s">
        <v>1435</v>
      </c>
    </row>
    <row r="52" spans="1:1" x14ac:dyDescent="0.3">
      <c r="A52" s="20" t="s">
        <v>1427</v>
      </c>
    </row>
    <row r="53" spans="1:1" x14ac:dyDescent="0.3">
      <c r="A53" s="1" t="s">
        <v>1428</v>
      </c>
    </row>
    <row r="54" spans="1:1" x14ac:dyDescent="0.3">
      <c r="A54" s="1" t="s">
        <v>1429</v>
      </c>
    </row>
    <row r="55" spans="1:1" x14ac:dyDescent="0.3">
      <c r="A55" s="30" t="s">
        <v>1430</v>
      </c>
    </row>
    <row r="56" spans="1:1" x14ac:dyDescent="0.3">
      <c r="A56" s="31" t="s">
        <v>1442</v>
      </c>
    </row>
  </sheetData>
  <sheetProtection sheet="1" objects="1" scenarios="1"/>
  <hyperlinks>
    <hyperlink ref="A44" r:id="rId1" xr:uid="{E13A6CFF-D73C-429B-B3CA-452A5570F685}"/>
    <hyperlink ref="A55" r:id="rId2" xr:uid="{0183704B-1599-4CBD-9D95-20034D414A7E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D4A52-EA1C-48D9-8F0E-351F47CD2DB1}">
  <dimension ref="A1:Q516"/>
  <sheetViews>
    <sheetView showGridLines="0" zoomScale="92" zoomScaleNormal="92" workbookViewId="0"/>
  </sheetViews>
  <sheetFormatPr defaultRowHeight="14.4" x14ac:dyDescent="0.3"/>
  <cols>
    <col min="1" max="1" width="16.21875" customWidth="1"/>
    <col min="2" max="2" width="16.21875" style="1" customWidth="1"/>
    <col min="3" max="3" width="15.77734375" style="1" customWidth="1"/>
    <col min="4" max="4" width="18.44140625" style="4" customWidth="1"/>
    <col min="5" max="5" width="70.5546875" style="4" customWidth="1"/>
    <col min="6" max="6" width="40.88671875" style="4" bestFit="1" customWidth="1"/>
    <col min="7" max="7" width="25" style="4" bestFit="1" customWidth="1"/>
    <col min="8" max="8" width="11.77734375" style="4" bestFit="1" customWidth="1"/>
    <col min="9" max="9" width="14.109375" style="26" customWidth="1"/>
    <col min="10" max="10" width="13.5546875" style="26" customWidth="1"/>
    <col min="11" max="11" width="16.33203125" style="26" customWidth="1"/>
    <col min="12" max="12" width="18.44140625" style="26" customWidth="1"/>
    <col min="13" max="13" width="13" style="26" customWidth="1"/>
    <col min="14" max="14" width="11.6640625" style="2" customWidth="1"/>
    <col min="15" max="15" width="24.109375" style="26" customWidth="1"/>
    <col min="16" max="16" width="32.33203125" style="1" customWidth="1"/>
    <col min="17" max="17" width="25.33203125" customWidth="1"/>
    <col min="18" max="18" width="29.6640625" customWidth="1"/>
  </cols>
  <sheetData>
    <row r="1" spans="1:17" ht="18.600000000000001" thickBot="1" x14ac:dyDescent="0.4">
      <c r="A1" s="25" t="s">
        <v>1403</v>
      </c>
      <c r="C1" s="6"/>
    </row>
    <row r="2" spans="1:17" ht="48.6" customHeight="1" thickBot="1" x14ac:dyDescent="0.35">
      <c r="A2" s="21" t="s">
        <v>1437</v>
      </c>
      <c r="B2" s="21" t="s">
        <v>1438</v>
      </c>
      <c r="C2" s="22" t="s">
        <v>1447</v>
      </c>
      <c r="D2" s="22" t="s">
        <v>1446</v>
      </c>
    </row>
    <row r="3" spans="1:17" ht="24.6" customHeight="1" thickBot="1" x14ac:dyDescent="0.35">
      <c r="A3" s="29"/>
      <c r="B3" s="29"/>
      <c r="C3" s="29"/>
      <c r="D3" s="29"/>
    </row>
    <row r="4" spans="1:17" ht="43.8" customHeight="1" x14ac:dyDescent="0.3">
      <c r="A4" s="36" t="s">
        <v>1449</v>
      </c>
      <c r="B4" s="36"/>
      <c r="C4" s="36"/>
      <c r="D4" s="36"/>
      <c r="E4" s="36"/>
      <c r="F4" s="23"/>
      <c r="G4" s="3"/>
    </row>
    <row r="5" spans="1:17" ht="42.6" customHeight="1" x14ac:dyDescent="0.3">
      <c r="A5" s="37" t="s">
        <v>1439</v>
      </c>
      <c r="B5" s="37"/>
      <c r="C5" s="37"/>
      <c r="D5" s="37"/>
      <c r="E5" s="37"/>
      <c r="F5" s="24"/>
    </row>
    <row r="6" spans="1:17" ht="17.399999999999999" customHeight="1" x14ac:dyDescent="0.3"/>
    <row r="7" spans="1:17" ht="42.6" customHeight="1" x14ac:dyDescent="0.3">
      <c r="D7" s="35" t="s">
        <v>1436</v>
      </c>
      <c r="E7" s="35" t="s">
        <v>1389</v>
      </c>
      <c r="F7" s="35" t="s">
        <v>1390</v>
      </c>
      <c r="G7" s="35" t="s">
        <v>1391</v>
      </c>
      <c r="H7" s="35" t="s">
        <v>1392</v>
      </c>
      <c r="I7" s="27" t="s">
        <v>1393</v>
      </c>
      <c r="J7" s="27" t="s">
        <v>1394</v>
      </c>
      <c r="K7" s="27" t="s">
        <v>1450</v>
      </c>
      <c r="L7" s="27" t="s">
        <v>1444</v>
      </c>
      <c r="M7" s="27" t="s">
        <v>1395</v>
      </c>
      <c r="N7" s="27" t="s">
        <v>1396</v>
      </c>
      <c r="O7" s="26" t="s">
        <v>1397</v>
      </c>
      <c r="P7" s="32" t="s">
        <v>1398</v>
      </c>
      <c r="Q7" s="32" t="s">
        <v>1399</v>
      </c>
    </row>
    <row r="8" spans="1:17" x14ac:dyDescent="0.3">
      <c r="D8" s="5" cm="1">
        <f t="array" ref="D8">IF(
    ROW()-ROW($D$8)+1 &lt;= ROWS(_xlfn.ANCHORARRAY(_Helper_FilterResults!$A$1)),
    INDEX(_xlfn.ANCHORARRAY(_Helper_FilterResults!$A$1), ROW()-ROW($D$8)+1, 1),
    ""
)</f>
        <v>106010735</v>
      </c>
      <c r="E8" s="5" t="str" cm="1">
        <f t="array" ref="E8">IF(
    ROW()-ROW($D$8)+1 &lt;= ROWS(_xlfn.ANCHORARRAY(_Helper_FilterResults!$A$1)),
    INDEX(_xlfn.ANCHORARRAY(_Helper_FilterResults!$A$1), ROW()-ROW($D$8)+1, 2),
    ""
)</f>
        <v>ALAMEDA HOSPITAL</v>
      </c>
      <c r="F8" s="5" t="str" cm="1">
        <f t="array" ref="F8">IF(
    ROW()-ROW($D$8)+1 &lt;= ROWS(_xlfn.ANCHORARRAY(_Helper_FilterResults!$A$1)),
    INDEX(_xlfn.ANCHORARRAY(_Helper_FilterResults!$A$1), ROW()-ROW($D$8)+1, 3),
    ""
)</f>
        <v>2070 CLINTON AVE</v>
      </c>
      <c r="G8" s="5" t="str" cm="1">
        <f t="array" ref="G8">IF(
    ROW()-ROW($D$8)+1 &lt;= ROWS(_xlfn.ANCHORARRAY(_Helper_FilterResults!$A$1)),
    INDEX(_xlfn.ANCHORARRAY(_Helper_FilterResults!$A$1), ROW()-ROW($D$8)+1, 4),
    ""
)</f>
        <v>ALAMEDA</v>
      </c>
      <c r="H8" s="5" cm="1">
        <f t="array" ref="H8">IF(
    ROW()-ROW($D$8)+1 &lt;= ROWS(_xlfn.ANCHORARRAY(_Helper_FilterResults!$A$1)),
    INDEX(_xlfn.ANCHORARRAY(_Helper_FilterResults!$A$1), ROW()-ROW($D$8)+1, 5),
    ""
)</f>
        <v>94501</v>
      </c>
      <c r="I8" s="28" t="str" cm="1">
        <f t="array" ref="I8">IF(
    ROW()-ROW($D$8)+1 &lt;= ROWS(_xlfn.ANCHORARRAY(_Helper_FilterResults!$A$1)),
    INDEX(_xlfn.ANCHORARRAY(_Helper_FilterResults!$A$1), ROW()-ROW($D$8)+1, 6),
    ""
)</f>
        <v>District 18</v>
      </c>
      <c r="J8" s="28" t="str" cm="1">
        <f t="array" ref="J8">IF(
    ROW()-ROW($D$8)+1 &lt;= ROWS(_xlfn.ANCHORARRAY(_Helper_FilterResults!$A$1)),
    INDEX(_xlfn.ANCHORARRAY(_Helper_FilterResults!$A$1), ROW()-ROW($D$8)+1, 7),
    ""
)</f>
        <v>District 7</v>
      </c>
      <c r="K8" s="28" t="str" cm="1">
        <f t="array" ref="K8">IF(
    ROW()-ROW($D$8)+1 &lt;= ROWS(_xlfn.ANCHORARRAY(_Helper_FilterResults!$A$1)),
    INDEX(_xlfn.ANCHORARRAY(_Helper_FilterResults!$A$1), ROW()-ROW($D$8)+1, 8),
    ""
)</f>
        <v>District 12</v>
      </c>
      <c r="L8" s="28" t="str" cm="1">
        <f t="array" ref="L8">IF(
    ROW()-ROW($D$8)+1 &lt;= ROWS(_xlfn.ANCHORARRAY(_Helper_FilterResults!$A$1)),
    INDEX(_xlfn.ANCHORARRAY(_Helper_FilterResults!$A$1), ROW()-ROW($D$8)+1, 9),
    ""
)</f>
        <v>District 12</v>
      </c>
      <c r="M8" s="28" t="str" cm="1">
        <f t="array" ref="M8">IF(
    ROW()-ROW($D$8)+1 &lt;= ROWS(_xlfn.ANCHORARRAY(_Helper_FilterResults!$A$1)),
    INDEX(_xlfn.ANCHORARRAY(_Helper_FilterResults!$A$1), ROW()-ROW($D$8)+1, 10),
    ""
)</f>
        <v>No</v>
      </c>
      <c r="N8" s="34" t="str" cm="1">
        <f t="array" ref="N8">IF(
    ROW()-ROW($D$8)+1 &lt;= ROWS(_xlfn.ANCHORARRAY(_Helper_FilterResults!$A$1)),
    INDEX(_xlfn.ANCHORARRAY(_Helper_FilterResults!$A$1), ROW()-ROW($D$8)+1, 11),
    ""
)</f>
        <v>No</v>
      </c>
      <c r="O8" s="28" t="str" cm="1">
        <f t="array" ref="O8">IF(
    ROW()-ROW($D$8)+1 &lt;= ROWS(_xlfn.ANCHORARRAY(_Helper_FilterResults!$A$1)),
    INDEX(_xlfn.ANCHORARRAY(_Helper_FilterResults!$A$1), ROW()-ROW($D$8)+1, 12),
    ""
)</f>
        <v>NA</v>
      </c>
      <c r="P8" s="33" t="str" cm="1">
        <f t="array" ref="P8">IF(
    ROW()-ROW($D$8)+1 &lt;= ROWS(_xlfn.ANCHORARRAY(_Helper_FilterResults!$A$1)),
    INDEX(_xlfn.ANCHORARRAY(_Helper_FilterResults!$A$1), ROW()-ROW($D$8)+1, 13),
    ""
)</f>
        <v>General Acute Care Hospital</v>
      </c>
      <c r="Q8" s="33" t="str" cm="1">
        <f t="array" ref="Q8">IF(
    ROW()-ROW($D$8)+1 &lt;= ROWS(_xlfn.ANCHORARRAY(_Helper_FilterResults!$A$1)),
    INDEX(_xlfn.ANCHORARRAY(_Helper_FilterResults!$A$1), ROW()-ROW($D$8)+1, 14),
    ""
)</f>
        <v>City or County</v>
      </c>
    </row>
    <row r="9" spans="1:17" x14ac:dyDescent="0.3">
      <c r="D9" s="5" cm="1">
        <f t="array" ref="D9">IF(
    ROW()-ROW($D$8)+1 &lt;= ROWS(_xlfn.ANCHORARRAY(_Helper_FilterResults!$A$1)),
    INDEX(_xlfn.ANCHORARRAY(_Helper_FilterResults!$A$1), ROW()-ROW($D$8)+1, 1),
    ""
)</f>
        <v>106010739</v>
      </c>
      <c r="E9" s="5" t="str" cm="1">
        <f t="array" ref="E9">IF(
    ROW()-ROW($D$8)+1 &lt;= ROWS(_xlfn.ANCHORARRAY(_Helper_FilterResults!$A$1)),
    INDEX(_xlfn.ANCHORARRAY(_Helper_FilterResults!$A$1), ROW()-ROW($D$8)+1, 2),
    ""
)</f>
        <v>ALTA BATES SUMMIT MEDICAL CENTER-ALTA BATES CAMPUS</v>
      </c>
      <c r="F9" s="5" t="str" cm="1">
        <f t="array" ref="F9">IF(
    ROW()-ROW($D$8)+1 &lt;= ROWS(_xlfn.ANCHORARRAY(_Helper_FilterResults!$A$1)),
    INDEX(_xlfn.ANCHORARRAY(_Helper_FilterResults!$A$1), ROW()-ROW($D$8)+1, 3),
    ""
)</f>
        <v>2450 ASHBY AVENUE</v>
      </c>
      <c r="G9" s="5" t="str" cm="1">
        <f t="array" ref="G9">IF(
    ROW()-ROW($D$8)+1 &lt;= ROWS(_xlfn.ANCHORARRAY(_Helper_FilterResults!$A$1)),
    INDEX(_xlfn.ANCHORARRAY(_Helper_FilterResults!$A$1), ROW()-ROW($D$8)+1, 4),
    ""
)</f>
        <v>BERKELEY</v>
      </c>
      <c r="H9" s="5" cm="1">
        <f t="array" ref="H9">IF(
    ROW()-ROW($D$8)+1 &lt;= ROWS(_xlfn.ANCHORARRAY(_Helper_FilterResults!$A$1)),
    INDEX(_xlfn.ANCHORARRAY(_Helper_FilterResults!$A$1), ROW()-ROW($D$8)+1, 5),
    ""
)</f>
        <v>94705</v>
      </c>
      <c r="I9" s="28" t="str" cm="1">
        <f t="array" ref="I9">IF(
    ROW()-ROW($D$8)+1 &lt;= ROWS(_xlfn.ANCHORARRAY(_Helper_FilterResults!$A$1)),
    INDEX(_xlfn.ANCHORARRAY(_Helper_FilterResults!$A$1), ROW()-ROW($D$8)+1, 6),
    ""
)</f>
        <v>District 14</v>
      </c>
      <c r="J9" s="28" t="str" cm="1">
        <f t="array" ref="J9">IF(
    ROW()-ROW($D$8)+1 &lt;= ROWS(_xlfn.ANCHORARRAY(_Helper_FilterResults!$A$1)),
    INDEX(_xlfn.ANCHORARRAY(_Helper_FilterResults!$A$1), ROW()-ROW($D$8)+1, 7),
    ""
)</f>
        <v>District 7</v>
      </c>
      <c r="K9" s="28" t="str" cm="1">
        <f t="array" ref="K9">IF(
    ROW()-ROW($D$8)+1 &lt;= ROWS(_xlfn.ANCHORARRAY(_Helper_FilterResults!$A$1)),
    INDEX(_xlfn.ANCHORARRAY(_Helper_FilterResults!$A$1), ROW()-ROW($D$8)+1, 8),
    ""
)</f>
        <v>District 12</v>
      </c>
      <c r="L9" s="28" t="str" cm="1">
        <f t="array" ref="L9">IF(
    ROW()-ROW($D$8)+1 &lt;= ROWS(_xlfn.ANCHORARRAY(_Helper_FilterResults!$A$1)),
    INDEX(_xlfn.ANCHORARRAY(_Helper_FilterResults!$A$1), ROW()-ROW($D$8)+1, 9),
    ""
)</f>
        <v>District 12</v>
      </c>
      <c r="M9" s="28" t="str" cm="1">
        <f t="array" ref="M9">IF(
    ROW()-ROW($D$8)+1 &lt;= ROWS(_xlfn.ANCHORARRAY(_Helper_FilterResults!$A$1)),
    INDEX(_xlfn.ANCHORARRAY(_Helper_FilterResults!$A$1), ROW()-ROW($D$8)+1, 10),
    ""
)</f>
        <v>No</v>
      </c>
      <c r="N9" s="34" t="str" cm="1">
        <f t="array" ref="N9">IF(
    ROW()-ROW($D$8)+1 &lt;= ROWS(_xlfn.ANCHORARRAY(_Helper_FilterResults!$A$1)),
    INDEX(_xlfn.ANCHORARRAY(_Helper_FilterResults!$A$1), ROW()-ROW($D$8)+1, 11),
    ""
)</f>
        <v>No</v>
      </c>
      <c r="O9" s="28" t="str" cm="1">
        <f t="array" ref="O9">IF(
    ROW()-ROW($D$8)+1 &lt;= ROWS(_xlfn.ANCHORARRAY(_Helper_FilterResults!$A$1)),
    INDEX(_xlfn.ANCHORARRAY(_Helper_FilterResults!$A$1), ROW()-ROW($D$8)+1, 12),
    ""
)</f>
        <v>NA</v>
      </c>
      <c r="P9" s="33" t="str" cm="1">
        <f t="array" ref="P9">IF(
    ROW()-ROW($D$8)+1 &lt;= ROWS(_xlfn.ANCHORARRAY(_Helper_FilterResults!$A$1)),
    INDEX(_xlfn.ANCHORARRAY(_Helper_FilterResults!$A$1), ROW()-ROW($D$8)+1, 13),
    ""
)</f>
        <v>General Acute Care Hospital</v>
      </c>
      <c r="Q9" s="33" t="str" cm="1">
        <f t="array" ref="Q9">IF(
    ROW()-ROW($D$8)+1 &lt;= ROWS(_xlfn.ANCHORARRAY(_Helper_FilterResults!$A$1)),
    INDEX(_xlfn.ANCHORARRAY(_Helper_FilterResults!$A$1), ROW()-ROW($D$8)+1, 14),
    ""
)</f>
        <v>Non-Profit Corporation</v>
      </c>
    </row>
    <row r="10" spans="1:17" x14ac:dyDescent="0.3">
      <c r="D10" s="5" cm="1">
        <f t="array" ref="D10">IF(
    ROW()-ROW($D$8)+1 &lt;= ROWS(_xlfn.ANCHORARRAY(_Helper_FilterResults!$A$1)),
    INDEX(_xlfn.ANCHORARRAY(_Helper_FilterResults!$A$1), ROW()-ROW($D$8)+1, 1),
    ""
)</f>
        <v>106010776</v>
      </c>
      <c r="E10" s="5" t="str" cm="1">
        <f t="array" ref="E10">IF(
    ROW()-ROW($D$8)+1 &lt;= ROWS(_xlfn.ANCHORARRAY(_Helper_FilterResults!$A$1)),
    INDEX(_xlfn.ANCHORARRAY(_Helper_FilterResults!$A$1), ROW()-ROW($D$8)+1, 2),
    ""
)</f>
        <v>UCSF BENIOFF CHILDREN'S HOSPITAL OAKLAND</v>
      </c>
      <c r="F10" s="5" t="str" cm="1">
        <f t="array" ref="F10">IF(
    ROW()-ROW($D$8)+1 &lt;= ROWS(_xlfn.ANCHORARRAY(_Helper_FilterResults!$A$1)),
    INDEX(_xlfn.ANCHORARRAY(_Helper_FilterResults!$A$1), ROW()-ROW($D$8)+1, 3),
    ""
)</f>
        <v>747 52ND STREET</v>
      </c>
      <c r="G10" s="5" t="str" cm="1">
        <f t="array" ref="G10">IF(
    ROW()-ROW($D$8)+1 &lt;= ROWS(_xlfn.ANCHORARRAY(_Helper_FilterResults!$A$1)),
    INDEX(_xlfn.ANCHORARRAY(_Helper_FilterResults!$A$1), ROW()-ROW($D$8)+1, 4),
    ""
)</f>
        <v>OAKLAND</v>
      </c>
      <c r="H10" s="5" cm="1">
        <f t="array" ref="H10">IF(
    ROW()-ROW($D$8)+1 &lt;= ROWS(_xlfn.ANCHORARRAY(_Helper_FilterResults!$A$1)),
    INDEX(_xlfn.ANCHORARRAY(_Helper_FilterResults!$A$1), ROW()-ROW($D$8)+1, 5),
    ""
)</f>
        <v>94609</v>
      </c>
      <c r="I10" s="28" t="str" cm="1">
        <f t="array" ref="I10">IF(
    ROW()-ROW($D$8)+1 &lt;= ROWS(_xlfn.ANCHORARRAY(_Helper_FilterResults!$A$1)),
    INDEX(_xlfn.ANCHORARRAY(_Helper_FilterResults!$A$1), ROW()-ROW($D$8)+1, 6),
    ""
)</f>
        <v>District 18</v>
      </c>
      <c r="J10" s="28" t="str" cm="1">
        <f t="array" ref="J10">IF(
    ROW()-ROW($D$8)+1 &lt;= ROWS(_xlfn.ANCHORARRAY(_Helper_FilterResults!$A$1)),
    INDEX(_xlfn.ANCHORARRAY(_Helper_FilterResults!$A$1), ROW()-ROW($D$8)+1, 7),
    ""
)</f>
        <v>District 7</v>
      </c>
      <c r="K10" s="28" t="str" cm="1">
        <f t="array" ref="K10">IF(
    ROW()-ROW($D$8)+1 &lt;= ROWS(_xlfn.ANCHORARRAY(_Helper_FilterResults!$A$1)),
    INDEX(_xlfn.ANCHORARRAY(_Helper_FilterResults!$A$1), ROW()-ROW($D$8)+1, 8),
    ""
)</f>
        <v>District 12</v>
      </c>
      <c r="L10" s="28" t="str" cm="1">
        <f t="array" ref="L10">IF(
    ROW()-ROW($D$8)+1 &lt;= ROWS(_xlfn.ANCHORARRAY(_Helper_FilterResults!$A$1)),
    INDEX(_xlfn.ANCHORARRAY(_Helper_FilterResults!$A$1), ROW()-ROW($D$8)+1, 9),
    ""
)</f>
        <v>District 12</v>
      </c>
      <c r="M10" s="28" t="str" cm="1">
        <f t="array" ref="M10">IF(
    ROW()-ROW($D$8)+1 &lt;= ROWS(_xlfn.ANCHORARRAY(_Helper_FilterResults!$A$1)),
    INDEX(_xlfn.ANCHORARRAY(_Helper_FilterResults!$A$1), ROW()-ROW($D$8)+1, 10),
    ""
)</f>
        <v>No</v>
      </c>
      <c r="N10" s="34" t="str" cm="1">
        <f t="array" ref="N10">IF(
    ROW()-ROW($D$8)+1 &lt;= ROWS(_xlfn.ANCHORARRAY(_Helper_FilterResults!$A$1)),
    INDEX(_xlfn.ANCHORARRAY(_Helper_FilterResults!$A$1), ROW()-ROW($D$8)+1, 11),
    ""
)</f>
        <v>No</v>
      </c>
      <c r="O10" s="28" t="str" cm="1">
        <f t="array" ref="O10">IF(
    ROW()-ROW($D$8)+1 &lt;= ROWS(_xlfn.ANCHORARRAY(_Helper_FilterResults!$A$1)),
    INDEX(_xlfn.ANCHORARRAY(_Helper_FilterResults!$A$1), ROW()-ROW($D$8)+1, 12),
    ""
)</f>
        <v>Level I - Pediatric</v>
      </c>
      <c r="P10" s="33" t="str" cm="1">
        <f t="array" ref="P10">IF(
    ROW()-ROW($D$8)+1 &lt;= ROWS(_xlfn.ANCHORARRAY(_Helper_FilterResults!$A$1)),
    INDEX(_xlfn.ANCHORARRAY(_Helper_FilterResults!$A$1), ROW()-ROW($D$8)+1, 13),
    ""
)</f>
        <v>General Acute Care Hospital</v>
      </c>
      <c r="Q10" s="33" t="str" cm="1">
        <f t="array" ref="Q10">IF(
    ROW()-ROW($D$8)+1 &lt;= ROWS(_xlfn.ANCHORARRAY(_Helper_FilterResults!$A$1)),
    INDEX(_xlfn.ANCHORARRAY(_Helper_FilterResults!$A$1), ROW()-ROW($D$8)+1, 14),
    ""
)</f>
        <v>Non-Profit Corporation</v>
      </c>
    </row>
    <row r="11" spans="1:17" x14ac:dyDescent="0.3">
      <c r="D11" s="5" cm="1">
        <f t="array" ref="D11">IF(
    ROW()-ROW($D$8)+1 &lt;= ROWS(_xlfn.ANCHORARRAY(_Helper_FilterResults!$A$1)),
    INDEX(_xlfn.ANCHORARRAY(_Helper_FilterResults!$A$1), ROW()-ROW($D$8)+1, 1),
    ""
)</f>
        <v>106010811</v>
      </c>
      <c r="E11" s="5" t="str" cm="1">
        <f t="array" ref="E11">IF(
    ROW()-ROW($D$8)+1 &lt;= ROWS(_xlfn.ANCHORARRAY(_Helper_FilterResults!$A$1)),
    INDEX(_xlfn.ANCHORARRAY(_Helper_FilterResults!$A$1), ROW()-ROW($D$8)+1, 2),
    ""
)</f>
        <v>FAIRMONT HOSPITAL</v>
      </c>
      <c r="F11" s="5" t="str" cm="1">
        <f t="array" ref="F11">IF(
    ROW()-ROW($D$8)+1 &lt;= ROWS(_xlfn.ANCHORARRAY(_Helper_FilterResults!$A$1)),
    INDEX(_xlfn.ANCHORARRAY(_Helper_FilterResults!$A$1), ROW()-ROW($D$8)+1, 3),
    ""
)</f>
        <v>15400 FOOTHILL BOULEVARD</v>
      </c>
      <c r="G11" s="5" t="str" cm="1">
        <f t="array" ref="G11">IF(
    ROW()-ROW($D$8)+1 &lt;= ROWS(_xlfn.ANCHORARRAY(_Helper_FilterResults!$A$1)),
    INDEX(_xlfn.ANCHORARRAY(_Helper_FilterResults!$A$1), ROW()-ROW($D$8)+1, 4),
    ""
)</f>
        <v>SAN LEANDRO</v>
      </c>
      <c r="H11" s="5" cm="1">
        <f t="array" ref="H11">IF(
    ROW()-ROW($D$8)+1 &lt;= ROWS(_xlfn.ANCHORARRAY(_Helper_FilterResults!$A$1)),
    INDEX(_xlfn.ANCHORARRAY(_Helper_FilterResults!$A$1), ROW()-ROW($D$8)+1, 5),
    ""
)</f>
        <v>94578</v>
      </c>
      <c r="I11" s="28" t="str" cm="1">
        <f t="array" ref="I11">IF(
    ROW()-ROW($D$8)+1 &lt;= ROWS(_xlfn.ANCHORARRAY(_Helper_FilterResults!$A$1)),
    INDEX(_xlfn.ANCHORARRAY(_Helper_FilterResults!$A$1), ROW()-ROW($D$8)+1, 6),
    ""
)</f>
        <v>District 20</v>
      </c>
      <c r="J11" s="28" t="str" cm="1">
        <f t="array" ref="J11">IF(
    ROW()-ROW($D$8)+1 &lt;= ROWS(_xlfn.ANCHORARRAY(_Helper_FilterResults!$A$1)),
    INDEX(_xlfn.ANCHORARRAY(_Helper_FilterResults!$A$1), ROW()-ROW($D$8)+1, 7),
    ""
)</f>
        <v>District 9</v>
      </c>
      <c r="K11" s="28" t="str" cm="1">
        <f t="array" ref="K11">IF(
    ROW()-ROW($D$8)+1 &lt;= ROWS(_xlfn.ANCHORARRAY(_Helper_FilterResults!$A$1)),
    INDEX(_xlfn.ANCHORARRAY(_Helper_FilterResults!$A$1), ROW()-ROW($D$8)+1, 8),
    ""
)</f>
        <v>District 14</v>
      </c>
      <c r="L11" s="28" t="str" cm="1">
        <f t="array" ref="L11">IF(
    ROW()-ROW($D$8)+1 &lt;= ROWS(_xlfn.ANCHORARRAY(_Helper_FilterResults!$A$1)),
    INDEX(_xlfn.ANCHORARRAY(_Helper_FilterResults!$A$1), ROW()-ROW($D$8)+1, 9),
    ""
)</f>
        <v>District 10</v>
      </c>
      <c r="M11" s="28" t="str" cm="1">
        <f t="array" ref="M11">IF(
    ROW()-ROW($D$8)+1 &lt;= ROWS(_xlfn.ANCHORARRAY(_Helper_FilterResults!$A$1)),
    INDEX(_xlfn.ANCHORARRAY(_Helper_FilterResults!$A$1), ROW()-ROW($D$8)+1, 10),
    ""
)</f>
        <v>No</v>
      </c>
      <c r="N11" s="34" t="str" cm="1">
        <f t="array" ref="N11">IF(
    ROW()-ROW($D$8)+1 &lt;= ROWS(_xlfn.ANCHORARRAY(_Helper_FilterResults!$A$1)),
    INDEX(_xlfn.ANCHORARRAY(_Helper_FilterResults!$A$1), ROW()-ROW($D$8)+1, 11),
    ""
)</f>
        <v>No</v>
      </c>
      <c r="O11" s="28" t="str" cm="1">
        <f t="array" ref="O11">IF(
    ROW()-ROW($D$8)+1 &lt;= ROWS(_xlfn.ANCHORARRAY(_Helper_FilterResults!$A$1)),
    INDEX(_xlfn.ANCHORARRAY(_Helper_FilterResults!$A$1), ROW()-ROW($D$8)+1, 12),
    ""
)</f>
        <v>NA</v>
      </c>
      <c r="P11" s="33" t="str" cm="1">
        <f t="array" ref="P11">IF(
    ROW()-ROW($D$8)+1 &lt;= ROWS(_xlfn.ANCHORARRAY(_Helper_FilterResults!$A$1)),
    INDEX(_xlfn.ANCHORARRAY(_Helper_FilterResults!$A$1), ROW()-ROW($D$8)+1, 13),
    ""
)</f>
        <v>General Acute Care Hospital</v>
      </c>
      <c r="Q11" s="33" t="str" cm="1">
        <f t="array" ref="Q11">IF(
    ROW()-ROW($D$8)+1 &lt;= ROWS(_xlfn.ANCHORARRAY(_Helper_FilterResults!$A$1)),
    INDEX(_xlfn.ANCHORARRAY(_Helper_FilterResults!$A$1), ROW()-ROW($D$8)+1, 14),
    ""
)</f>
        <v>City or County</v>
      </c>
    </row>
    <row r="12" spans="1:17" x14ac:dyDescent="0.3">
      <c r="D12" s="5" cm="1">
        <f t="array" ref="D12">IF(
    ROW()-ROW($D$8)+1 &lt;= ROWS(_xlfn.ANCHORARRAY(_Helper_FilterResults!$A$1)),
    INDEX(_xlfn.ANCHORARRAY(_Helper_FilterResults!$A$1), ROW()-ROW($D$8)+1, 1),
    ""
)</f>
        <v>106010844</v>
      </c>
      <c r="E12" s="5" t="str" cm="1">
        <f t="array" ref="E12">IF(
    ROW()-ROW($D$8)+1 &lt;= ROWS(_xlfn.ANCHORARRAY(_Helper_FilterResults!$A$1)),
    INDEX(_xlfn.ANCHORARRAY(_Helper_FilterResults!$A$1), ROW()-ROW($D$8)+1, 2),
    ""
)</f>
        <v>ALTA BATES SUMMIT MEDICAL CENTER-HERRICK CAMPUS</v>
      </c>
      <c r="F12" s="5" t="str" cm="1">
        <f t="array" ref="F12">IF(
    ROW()-ROW($D$8)+1 &lt;= ROWS(_xlfn.ANCHORARRAY(_Helper_FilterResults!$A$1)),
    INDEX(_xlfn.ANCHORARRAY(_Helper_FilterResults!$A$1), ROW()-ROW($D$8)+1, 3),
    ""
)</f>
        <v>2001 DWIGHT WAY</v>
      </c>
      <c r="G12" s="5" t="str" cm="1">
        <f t="array" ref="G12">IF(
    ROW()-ROW($D$8)+1 &lt;= ROWS(_xlfn.ANCHORARRAY(_Helper_FilterResults!$A$1)),
    INDEX(_xlfn.ANCHORARRAY(_Helper_FilterResults!$A$1), ROW()-ROW($D$8)+1, 4),
    ""
)</f>
        <v>BERKELEY</v>
      </c>
      <c r="H12" s="5" cm="1">
        <f t="array" ref="H12">IF(
    ROW()-ROW($D$8)+1 &lt;= ROWS(_xlfn.ANCHORARRAY(_Helper_FilterResults!$A$1)),
    INDEX(_xlfn.ANCHORARRAY(_Helper_FilterResults!$A$1), ROW()-ROW($D$8)+1, 5),
    ""
)</f>
        <v>94704</v>
      </c>
      <c r="I12" s="28" t="str" cm="1">
        <f t="array" ref="I12">IF(
    ROW()-ROW($D$8)+1 &lt;= ROWS(_xlfn.ANCHORARRAY(_Helper_FilterResults!$A$1)),
    INDEX(_xlfn.ANCHORARRAY(_Helper_FilterResults!$A$1), ROW()-ROW($D$8)+1, 6),
    ""
)</f>
        <v>District 14</v>
      </c>
      <c r="J12" s="28" t="str" cm="1">
        <f t="array" ref="J12">IF(
    ROW()-ROW($D$8)+1 &lt;= ROWS(_xlfn.ANCHORARRAY(_Helper_FilterResults!$A$1)),
    INDEX(_xlfn.ANCHORARRAY(_Helper_FilterResults!$A$1), ROW()-ROW($D$8)+1, 7),
    ""
)</f>
        <v>District 7</v>
      </c>
      <c r="K12" s="28" t="str" cm="1">
        <f t="array" ref="K12">IF(
    ROW()-ROW($D$8)+1 &lt;= ROWS(_xlfn.ANCHORARRAY(_Helper_FilterResults!$A$1)),
    INDEX(_xlfn.ANCHORARRAY(_Helper_FilterResults!$A$1), ROW()-ROW($D$8)+1, 8),
    ""
)</f>
        <v>District 12</v>
      </c>
      <c r="L12" s="28" t="str" cm="1">
        <f t="array" ref="L12">IF(
    ROW()-ROW($D$8)+1 &lt;= ROWS(_xlfn.ANCHORARRAY(_Helper_FilterResults!$A$1)),
    INDEX(_xlfn.ANCHORARRAY(_Helper_FilterResults!$A$1), ROW()-ROW($D$8)+1, 9),
    ""
)</f>
        <v>District 12</v>
      </c>
      <c r="M12" s="28" t="str" cm="1">
        <f t="array" ref="M12">IF(
    ROW()-ROW($D$8)+1 &lt;= ROWS(_xlfn.ANCHORARRAY(_Helper_FilterResults!$A$1)),
    INDEX(_xlfn.ANCHORARRAY(_Helper_FilterResults!$A$1), ROW()-ROW($D$8)+1, 10),
    ""
)</f>
        <v>No</v>
      </c>
      <c r="N12" s="34" t="str" cm="1">
        <f t="array" ref="N12">IF(
    ROW()-ROW($D$8)+1 &lt;= ROWS(_xlfn.ANCHORARRAY(_Helper_FilterResults!$A$1)),
    INDEX(_xlfn.ANCHORARRAY(_Helper_FilterResults!$A$1), ROW()-ROW($D$8)+1, 11),
    ""
)</f>
        <v>No</v>
      </c>
      <c r="O12" s="28" t="str" cm="1">
        <f t="array" ref="O12">IF(
    ROW()-ROW($D$8)+1 &lt;= ROWS(_xlfn.ANCHORARRAY(_Helper_FilterResults!$A$1)),
    INDEX(_xlfn.ANCHORARRAY(_Helper_FilterResults!$A$1), ROW()-ROW($D$8)+1, 12),
    ""
)</f>
        <v>NA</v>
      </c>
      <c r="P12" s="33" t="str" cm="1">
        <f t="array" ref="P12">IF(
    ROW()-ROW($D$8)+1 &lt;= ROWS(_xlfn.ANCHORARRAY(_Helper_FilterResults!$A$1)),
    INDEX(_xlfn.ANCHORARRAY(_Helper_FilterResults!$A$1), ROW()-ROW($D$8)+1, 13),
    ""
)</f>
        <v>General Acute Care Hospital</v>
      </c>
      <c r="Q12" s="33" t="str" cm="1">
        <f t="array" ref="Q12">IF(
    ROW()-ROW($D$8)+1 &lt;= ROWS(_xlfn.ANCHORARRAY(_Helper_FilterResults!$A$1)),
    INDEX(_xlfn.ANCHORARRAY(_Helper_FilterResults!$A$1), ROW()-ROW($D$8)+1, 14),
    ""
)</f>
        <v>Non-Profit Corporation</v>
      </c>
    </row>
    <row r="13" spans="1:17" x14ac:dyDescent="0.3">
      <c r="D13" s="5" cm="1">
        <f t="array" ref="D13">IF(
    ROW()-ROW($D$8)+1 &lt;= ROWS(_xlfn.ANCHORARRAY(_Helper_FilterResults!$A$1)),
    INDEX(_xlfn.ANCHORARRAY(_Helper_FilterResults!$A$1), ROW()-ROW($D$8)+1, 1),
    ""
)</f>
        <v>106010846</v>
      </c>
      <c r="E13" s="5" t="str" cm="1">
        <f t="array" ref="E13">IF(
    ROW()-ROW($D$8)+1 &lt;= ROWS(_xlfn.ANCHORARRAY(_Helper_FilterResults!$A$1)),
    INDEX(_xlfn.ANCHORARRAY(_Helper_FilterResults!$A$1), ROW()-ROW($D$8)+1, 2),
    ""
)</f>
        <v>HIGHLAND HOSPITAL</v>
      </c>
      <c r="F13" s="5" t="str" cm="1">
        <f t="array" ref="F13">IF(
    ROW()-ROW($D$8)+1 &lt;= ROWS(_xlfn.ANCHORARRAY(_Helper_FilterResults!$A$1)),
    INDEX(_xlfn.ANCHORARRAY(_Helper_FilterResults!$A$1), ROW()-ROW($D$8)+1, 3),
    ""
)</f>
        <v>1411 EAST 31ST STREET</v>
      </c>
      <c r="G13" s="5" t="str" cm="1">
        <f t="array" ref="G13">IF(
    ROW()-ROW($D$8)+1 &lt;= ROWS(_xlfn.ANCHORARRAY(_Helper_FilterResults!$A$1)),
    INDEX(_xlfn.ANCHORARRAY(_Helper_FilterResults!$A$1), ROW()-ROW($D$8)+1, 4),
    ""
)</f>
        <v>OAKLAND</v>
      </c>
      <c r="H13" s="5" cm="1">
        <f t="array" ref="H13">IF(
    ROW()-ROW($D$8)+1 &lt;= ROWS(_xlfn.ANCHORARRAY(_Helper_FilterResults!$A$1)),
    INDEX(_xlfn.ANCHORARRAY(_Helper_FilterResults!$A$1), ROW()-ROW($D$8)+1, 5),
    ""
)</f>
        <v>94602</v>
      </c>
      <c r="I13" s="28" t="str" cm="1">
        <f t="array" ref="I13">IF(
    ROW()-ROW($D$8)+1 &lt;= ROWS(_xlfn.ANCHORARRAY(_Helper_FilterResults!$A$1)),
    INDEX(_xlfn.ANCHORARRAY(_Helper_FilterResults!$A$1), ROW()-ROW($D$8)+1, 6),
    ""
)</f>
        <v>District 18</v>
      </c>
      <c r="J13" s="28" t="str" cm="1">
        <f t="array" ref="J13">IF(
    ROW()-ROW($D$8)+1 &lt;= ROWS(_xlfn.ANCHORARRAY(_Helper_FilterResults!$A$1)),
    INDEX(_xlfn.ANCHORARRAY(_Helper_FilterResults!$A$1), ROW()-ROW($D$8)+1, 7),
    ""
)</f>
        <v>District 7</v>
      </c>
      <c r="K13" s="28" t="str" cm="1">
        <f t="array" ref="K13">IF(
    ROW()-ROW($D$8)+1 &lt;= ROWS(_xlfn.ANCHORARRAY(_Helper_FilterResults!$A$1)),
    INDEX(_xlfn.ANCHORARRAY(_Helper_FilterResults!$A$1), ROW()-ROW($D$8)+1, 8),
    ""
)</f>
        <v>District 12</v>
      </c>
      <c r="L13" s="28" t="str" cm="1">
        <f t="array" ref="L13">IF(
    ROW()-ROW($D$8)+1 &lt;= ROWS(_xlfn.ANCHORARRAY(_Helper_FilterResults!$A$1)),
    INDEX(_xlfn.ANCHORARRAY(_Helper_FilterResults!$A$1), ROW()-ROW($D$8)+1, 9),
    ""
)</f>
        <v>District 12</v>
      </c>
      <c r="M13" s="28" t="str" cm="1">
        <f t="array" ref="M13">IF(
    ROW()-ROW($D$8)+1 &lt;= ROWS(_xlfn.ANCHORARRAY(_Helper_FilterResults!$A$1)),
    INDEX(_xlfn.ANCHORARRAY(_Helper_FilterResults!$A$1), ROW()-ROW($D$8)+1, 10),
    ""
)</f>
        <v>No</v>
      </c>
      <c r="N13" s="34" t="str" cm="1">
        <f t="array" ref="N13">IF(
    ROW()-ROW($D$8)+1 &lt;= ROWS(_xlfn.ANCHORARRAY(_Helper_FilterResults!$A$1)),
    INDEX(_xlfn.ANCHORARRAY(_Helper_FilterResults!$A$1), ROW()-ROW($D$8)+1, 11),
    ""
)</f>
        <v>No</v>
      </c>
      <c r="O13" s="28" t="str" cm="1">
        <f t="array" ref="O13">IF(
    ROW()-ROW($D$8)+1 &lt;= ROWS(_xlfn.ANCHORARRAY(_Helper_FilterResults!$A$1)),
    INDEX(_xlfn.ANCHORARRAY(_Helper_FilterResults!$A$1), ROW()-ROW($D$8)+1, 12),
    ""
)</f>
        <v>Level I</v>
      </c>
      <c r="P13" s="33" t="str" cm="1">
        <f t="array" ref="P13">IF(
    ROW()-ROW($D$8)+1 &lt;= ROWS(_xlfn.ANCHORARRAY(_Helper_FilterResults!$A$1)),
    INDEX(_xlfn.ANCHORARRAY(_Helper_FilterResults!$A$1), ROW()-ROW($D$8)+1, 13),
    ""
)</f>
        <v>General Acute Care Hospital</v>
      </c>
      <c r="Q13" s="33" t="str" cm="1">
        <f t="array" ref="Q13">IF(
    ROW()-ROW($D$8)+1 &lt;= ROWS(_xlfn.ANCHORARRAY(_Helper_FilterResults!$A$1)),
    INDEX(_xlfn.ANCHORARRAY(_Helper_FilterResults!$A$1), ROW()-ROW($D$8)+1, 14),
    ""
)</f>
        <v>City or County</v>
      </c>
    </row>
    <row r="14" spans="1:17" x14ac:dyDescent="0.3">
      <c r="D14" s="5" cm="1">
        <f t="array" ref="D14">IF(
    ROW()-ROW($D$8)+1 &lt;= ROWS(_xlfn.ANCHORARRAY(_Helper_FilterResults!$A$1)),
    INDEX(_xlfn.ANCHORARRAY(_Helper_FilterResults!$A$1), ROW()-ROW($D$8)+1, 1),
    ""
)</f>
        <v>106010887</v>
      </c>
      <c r="E14" s="5" t="str" cm="1">
        <f t="array" ref="E14">IF(
    ROW()-ROW($D$8)+1 &lt;= ROWS(_xlfn.ANCHORARRAY(_Helper_FilterResults!$A$1)),
    INDEX(_xlfn.ANCHORARRAY(_Helper_FilterResults!$A$1), ROW()-ROW($D$8)+1, 2),
    ""
)</f>
        <v>KINDRED HOSPITAL - SAN FRANCISCO BAY AREA</v>
      </c>
      <c r="F14" s="5" t="str" cm="1">
        <f t="array" ref="F14">IF(
    ROW()-ROW($D$8)+1 &lt;= ROWS(_xlfn.ANCHORARRAY(_Helper_FilterResults!$A$1)),
    INDEX(_xlfn.ANCHORARRAY(_Helper_FilterResults!$A$1), ROW()-ROW($D$8)+1, 3),
    ""
)</f>
        <v>2800 BENEDICT DRIVE</v>
      </c>
      <c r="G14" s="5" t="str" cm="1">
        <f t="array" ref="G14">IF(
    ROW()-ROW($D$8)+1 &lt;= ROWS(_xlfn.ANCHORARRAY(_Helper_FilterResults!$A$1)),
    INDEX(_xlfn.ANCHORARRAY(_Helper_FilterResults!$A$1), ROW()-ROW($D$8)+1, 4),
    ""
)</f>
        <v>SAN LEANDRO</v>
      </c>
      <c r="H14" s="5" cm="1">
        <f t="array" ref="H14">IF(
    ROW()-ROW($D$8)+1 &lt;= ROWS(_xlfn.ANCHORARRAY(_Helper_FilterResults!$A$1)),
    INDEX(_xlfn.ANCHORARRAY(_Helper_FilterResults!$A$1), ROW()-ROW($D$8)+1, 5),
    ""
)</f>
        <v>94577</v>
      </c>
      <c r="I14" s="28" t="str" cm="1">
        <f t="array" ref="I14">IF(
    ROW()-ROW($D$8)+1 &lt;= ROWS(_xlfn.ANCHORARRAY(_Helper_FilterResults!$A$1)),
    INDEX(_xlfn.ANCHORARRAY(_Helper_FilterResults!$A$1), ROW()-ROW($D$8)+1, 6),
    ""
)</f>
        <v>District 20</v>
      </c>
      <c r="J14" s="28" t="str" cm="1">
        <f t="array" ref="J14">IF(
    ROW()-ROW($D$8)+1 &lt;= ROWS(_xlfn.ANCHORARRAY(_Helper_FilterResults!$A$1)),
    INDEX(_xlfn.ANCHORARRAY(_Helper_FilterResults!$A$1), ROW()-ROW($D$8)+1, 7),
    ""
)</f>
        <v>District 9</v>
      </c>
      <c r="K14" s="28" t="str" cm="1">
        <f t="array" ref="K14">IF(
    ROW()-ROW($D$8)+1 &lt;= ROWS(_xlfn.ANCHORARRAY(_Helper_FilterResults!$A$1)),
    INDEX(_xlfn.ANCHORARRAY(_Helper_FilterResults!$A$1), ROW()-ROW($D$8)+1, 8),
    ""
)</f>
        <v>District 14</v>
      </c>
      <c r="L14" s="28" t="str" cm="1">
        <f t="array" ref="L14">IF(
    ROW()-ROW($D$8)+1 &lt;= ROWS(_xlfn.ANCHORARRAY(_Helper_FilterResults!$A$1)),
    INDEX(_xlfn.ANCHORARRAY(_Helper_FilterResults!$A$1), ROW()-ROW($D$8)+1, 9),
    ""
)</f>
        <v>District 10</v>
      </c>
      <c r="M14" s="28" t="str" cm="1">
        <f t="array" ref="M14">IF(
    ROW()-ROW($D$8)+1 &lt;= ROWS(_xlfn.ANCHORARRAY(_Helper_FilterResults!$A$1)),
    INDEX(_xlfn.ANCHORARRAY(_Helper_FilterResults!$A$1), ROW()-ROW($D$8)+1, 10),
    ""
)</f>
        <v>No</v>
      </c>
      <c r="N14" s="34" t="str" cm="1">
        <f t="array" ref="N14">IF(
    ROW()-ROW($D$8)+1 &lt;= ROWS(_xlfn.ANCHORARRAY(_Helper_FilterResults!$A$1)),
    INDEX(_xlfn.ANCHORARRAY(_Helper_FilterResults!$A$1), ROW()-ROW($D$8)+1, 11),
    ""
)</f>
        <v>No</v>
      </c>
      <c r="O14" s="28" t="str" cm="1">
        <f t="array" ref="O14">IF(
    ROW()-ROW($D$8)+1 &lt;= ROWS(_xlfn.ANCHORARRAY(_Helper_FilterResults!$A$1)),
    INDEX(_xlfn.ANCHORARRAY(_Helper_FilterResults!$A$1), ROW()-ROW($D$8)+1, 12),
    ""
)</f>
        <v>NA</v>
      </c>
      <c r="P14" s="33" t="str" cm="1">
        <f t="array" ref="P14">IF(
    ROW()-ROW($D$8)+1 &lt;= ROWS(_xlfn.ANCHORARRAY(_Helper_FilterResults!$A$1)),
    INDEX(_xlfn.ANCHORARRAY(_Helper_FilterResults!$A$1), ROW()-ROW($D$8)+1, 13),
    ""
)</f>
        <v>General Acute Care Hospital</v>
      </c>
      <c r="Q14" s="33" t="str" cm="1">
        <f t="array" ref="Q14">IF(
    ROW()-ROW($D$8)+1 &lt;= ROWS(_xlfn.ANCHORARRAY(_Helper_FilterResults!$A$1)),
    INDEX(_xlfn.ANCHORARRAY(_Helper_FilterResults!$A$1), ROW()-ROW($D$8)+1, 14),
    ""
)</f>
        <v>Investor - Corporation</v>
      </c>
    </row>
    <row r="15" spans="1:17" x14ac:dyDescent="0.3">
      <c r="D15" s="5" cm="1">
        <f t="array" ref="D15">IF(
    ROW()-ROW($D$8)+1 &lt;= ROWS(_xlfn.ANCHORARRAY(_Helper_FilterResults!$A$1)),
    INDEX(_xlfn.ANCHORARRAY(_Helper_FilterResults!$A$1), ROW()-ROW($D$8)+1, 1),
    ""
)</f>
        <v>106010937</v>
      </c>
      <c r="E15" s="5" t="str" cm="1">
        <f t="array" ref="E15">IF(
    ROW()-ROW($D$8)+1 &lt;= ROWS(_xlfn.ANCHORARRAY(_Helper_FilterResults!$A$1)),
    INDEX(_xlfn.ANCHORARRAY(_Helper_FilterResults!$A$1), ROW()-ROW($D$8)+1, 2),
    ""
)</f>
        <v>ALTA BATES SUMMIT MEDICAL CENTER</v>
      </c>
      <c r="F15" s="5" t="str" cm="1">
        <f t="array" ref="F15">IF(
    ROW()-ROW($D$8)+1 &lt;= ROWS(_xlfn.ANCHORARRAY(_Helper_FilterResults!$A$1)),
    INDEX(_xlfn.ANCHORARRAY(_Helper_FilterResults!$A$1), ROW()-ROW($D$8)+1, 3),
    ""
)</f>
        <v>350 HAWTHORNE AVENUE</v>
      </c>
      <c r="G15" s="5" t="str" cm="1">
        <f t="array" ref="G15">IF(
    ROW()-ROW($D$8)+1 &lt;= ROWS(_xlfn.ANCHORARRAY(_Helper_FilterResults!$A$1)),
    INDEX(_xlfn.ANCHORARRAY(_Helper_FilterResults!$A$1), ROW()-ROW($D$8)+1, 4),
    ""
)</f>
        <v>OAKLAND</v>
      </c>
      <c r="H15" s="5" cm="1">
        <f t="array" ref="H15">IF(
    ROW()-ROW($D$8)+1 &lt;= ROWS(_xlfn.ANCHORARRAY(_Helper_FilterResults!$A$1)),
    INDEX(_xlfn.ANCHORARRAY(_Helper_FilterResults!$A$1), ROW()-ROW($D$8)+1, 5),
    ""
)</f>
        <v>94609</v>
      </c>
      <c r="I15" s="28" t="str" cm="1">
        <f t="array" ref="I15">IF(
    ROW()-ROW($D$8)+1 &lt;= ROWS(_xlfn.ANCHORARRAY(_Helper_FilterResults!$A$1)),
    INDEX(_xlfn.ANCHORARRAY(_Helper_FilterResults!$A$1), ROW()-ROW($D$8)+1, 6),
    ""
)</f>
        <v>District 18</v>
      </c>
      <c r="J15" s="28" t="str" cm="1">
        <f t="array" ref="J15">IF(
    ROW()-ROW($D$8)+1 &lt;= ROWS(_xlfn.ANCHORARRAY(_Helper_FilterResults!$A$1)),
    INDEX(_xlfn.ANCHORARRAY(_Helper_FilterResults!$A$1), ROW()-ROW($D$8)+1, 7),
    ""
)</f>
        <v>District 7</v>
      </c>
      <c r="K15" s="28" t="str" cm="1">
        <f t="array" ref="K15">IF(
    ROW()-ROW($D$8)+1 &lt;= ROWS(_xlfn.ANCHORARRAY(_Helper_FilterResults!$A$1)),
    INDEX(_xlfn.ANCHORARRAY(_Helper_FilterResults!$A$1), ROW()-ROW($D$8)+1, 8),
    ""
)</f>
        <v>District 12</v>
      </c>
      <c r="L15" s="28" t="str" cm="1">
        <f t="array" ref="L15">IF(
    ROW()-ROW($D$8)+1 &lt;= ROWS(_xlfn.ANCHORARRAY(_Helper_FilterResults!$A$1)),
    INDEX(_xlfn.ANCHORARRAY(_Helper_FilterResults!$A$1), ROW()-ROW($D$8)+1, 9),
    ""
)</f>
        <v>District 12</v>
      </c>
      <c r="M15" s="28" t="str" cm="1">
        <f t="array" ref="M15">IF(
    ROW()-ROW($D$8)+1 &lt;= ROWS(_xlfn.ANCHORARRAY(_Helper_FilterResults!$A$1)),
    INDEX(_xlfn.ANCHORARRAY(_Helper_FilterResults!$A$1), ROW()-ROW($D$8)+1, 10),
    ""
)</f>
        <v>No</v>
      </c>
      <c r="N15" s="34" t="str" cm="1">
        <f t="array" ref="N15">IF(
    ROW()-ROW($D$8)+1 &lt;= ROWS(_xlfn.ANCHORARRAY(_Helper_FilterResults!$A$1)),
    INDEX(_xlfn.ANCHORARRAY(_Helper_FilterResults!$A$1), ROW()-ROW($D$8)+1, 11),
    ""
)</f>
        <v>No</v>
      </c>
      <c r="O15" s="28" t="str" cm="1">
        <f t="array" ref="O15">IF(
    ROW()-ROW($D$8)+1 &lt;= ROWS(_xlfn.ANCHORARRAY(_Helper_FilterResults!$A$1)),
    INDEX(_xlfn.ANCHORARRAY(_Helper_FilterResults!$A$1), ROW()-ROW($D$8)+1, 12),
    ""
)</f>
        <v>NA</v>
      </c>
      <c r="P15" s="33" t="str" cm="1">
        <f t="array" ref="P15">IF(
    ROW()-ROW($D$8)+1 &lt;= ROWS(_xlfn.ANCHORARRAY(_Helper_FilterResults!$A$1)),
    INDEX(_xlfn.ANCHORARRAY(_Helper_FilterResults!$A$1), ROW()-ROW($D$8)+1, 13),
    ""
)</f>
        <v>General Acute Care Hospital</v>
      </c>
      <c r="Q15" s="33" t="str" cm="1">
        <f t="array" ref="Q15">IF(
    ROW()-ROW($D$8)+1 &lt;= ROWS(_xlfn.ANCHORARRAY(_Helper_FilterResults!$A$1)),
    INDEX(_xlfn.ANCHORARRAY(_Helper_FilterResults!$A$1), ROW()-ROW($D$8)+1, 14),
    ""
)</f>
        <v>Non-Profit Corporation</v>
      </c>
    </row>
    <row r="16" spans="1:17" x14ac:dyDescent="0.3">
      <c r="D16" s="5" cm="1">
        <f t="array" ref="D16">IF(
    ROW()-ROW($D$8)+1 &lt;= ROWS(_xlfn.ANCHORARRAY(_Helper_FilterResults!$A$1)),
    INDEX(_xlfn.ANCHORARRAY(_Helper_FilterResults!$A$1), ROW()-ROW($D$8)+1, 1),
    ""
)</f>
        <v>106010967</v>
      </c>
      <c r="E16" s="5" t="str" cm="1">
        <f t="array" ref="E16">IF(
    ROW()-ROW($D$8)+1 &lt;= ROWS(_xlfn.ANCHORARRAY(_Helper_FilterResults!$A$1)),
    INDEX(_xlfn.ANCHORARRAY(_Helper_FilterResults!$A$1), ROW()-ROW($D$8)+1, 2),
    ""
)</f>
        <v>ST. ROSE HOSPITAL</v>
      </c>
      <c r="F16" s="5" t="str" cm="1">
        <f t="array" ref="F16">IF(
    ROW()-ROW($D$8)+1 &lt;= ROWS(_xlfn.ANCHORARRAY(_Helper_FilterResults!$A$1)),
    INDEX(_xlfn.ANCHORARRAY(_Helper_FilterResults!$A$1), ROW()-ROW($D$8)+1, 3),
    ""
)</f>
        <v>27200 CALAROGA AVENUE</v>
      </c>
      <c r="G16" s="5" t="str" cm="1">
        <f t="array" ref="G16">IF(
    ROW()-ROW($D$8)+1 &lt;= ROWS(_xlfn.ANCHORARRAY(_Helper_FilterResults!$A$1)),
    INDEX(_xlfn.ANCHORARRAY(_Helper_FilterResults!$A$1), ROW()-ROW($D$8)+1, 4),
    ""
)</f>
        <v>HAYWARD</v>
      </c>
      <c r="H16" s="5" cm="1">
        <f t="array" ref="H16">IF(
    ROW()-ROW($D$8)+1 &lt;= ROWS(_xlfn.ANCHORARRAY(_Helper_FilterResults!$A$1)),
    INDEX(_xlfn.ANCHORARRAY(_Helper_FilterResults!$A$1), ROW()-ROW($D$8)+1, 5),
    ""
)</f>
        <v>94545</v>
      </c>
      <c r="I16" s="28" t="str" cm="1">
        <f t="array" ref="I16">IF(
    ROW()-ROW($D$8)+1 &lt;= ROWS(_xlfn.ANCHORARRAY(_Helper_FilterResults!$A$1)),
    INDEX(_xlfn.ANCHORARRAY(_Helper_FilterResults!$A$1), ROW()-ROW($D$8)+1, 6),
    ""
)</f>
        <v>District 20</v>
      </c>
      <c r="J16" s="28" t="str" cm="1">
        <f t="array" ref="J16">IF(
    ROW()-ROW($D$8)+1 &lt;= ROWS(_xlfn.ANCHORARRAY(_Helper_FilterResults!$A$1)),
    INDEX(_xlfn.ANCHORARRAY(_Helper_FilterResults!$A$1), ROW()-ROW($D$8)+1, 7),
    ""
)</f>
        <v>District 10</v>
      </c>
      <c r="K16" s="28" t="str" cm="1">
        <f t="array" ref="K16">IF(
    ROW()-ROW($D$8)+1 &lt;= ROWS(_xlfn.ANCHORARRAY(_Helper_FilterResults!$A$1)),
    INDEX(_xlfn.ANCHORARRAY(_Helper_FilterResults!$A$1), ROW()-ROW($D$8)+1, 8),
    ""
)</f>
        <v>District 14</v>
      </c>
      <c r="L16" s="28" t="str" cm="1">
        <f t="array" ref="L16">IF(
    ROW()-ROW($D$8)+1 &lt;= ROWS(_xlfn.ANCHORARRAY(_Helper_FilterResults!$A$1)),
    INDEX(_xlfn.ANCHORARRAY(_Helper_FilterResults!$A$1), ROW()-ROW($D$8)+1, 9),
    ""
)</f>
        <v>District 14</v>
      </c>
      <c r="M16" s="28" t="str" cm="1">
        <f t="array" ref="M16">IF(
    ROW()-ROW($D$8)+1 &lt;= ROWS(_xlfn.ANCHORARRAY(_Helper_FilterResults!$A$1)),
    INDEX(_xlfn.ANCHORARRAY(_Helper_FilterResults!$A$1), ROW()-ROW($D$8)+1, 10),
    ""
)</f>
        <v>No</v>
      </c>
      <c r="N16" s="34" t="str" cm="1">
        <f t="array" ref="N16">IF(
    ROW()-ROW($D$8)+1 &lt;= ROWS(_xlfn.ANCHORARRAY(_Helper_FilterResults!$A$1)),
    INDEX(_xlfn.ANCHORARRAY(_Helper_FilterResults!$A$1), ROW()-ROW($D$8)+1, 11),
    ""
)</f>
        <v>No</v>
      </c>
      <c r="O16" s="28" t="str" cm="1">
        <f t="array" ref="O16">IF(
    ROW()-ROW($D$8)+1 &lt;= ROWS(_xlfn.ANCHORARRAY(_Helper_FilterResults!$A$1)),
    INDEX(_xlfn.ANCHORARRAY(_Helper_FilterResults!$A$1), ROW()-ROW($D$8)+1, 12),
    ""
)</f>
        <v>NA</v>
      </c>
      <c r="P16" s="33" t="str" cm="1">
        <f t="array" ref="P16">IF(
    ROW()-ROW($D$8)+1 &lt;= ROWS(_xlfn.ANCHORARRAY(_Helper_FilterResults!$A$1)),
    INDEX(_xlfn.ANCHORARRAY(_Helper_FilterResults!$A$1), ROW()-ROW($D$8)+1, 13),
    ""
)</f>
        <v>General Acute Care Hospital</v>
      </c>
      <c r="Q16" s="33" t="str" cm="1">
        <f t="array" ref="Q16">IF(
    ROW()-ROW($D$8)+1 &lt;= ROWS(_xlfn.ANCHORARRAY(_Helper_FilterResults!$A$1)),
    INDEX(_xlfn.ANCHORARRAY(_Helper_FilterResults!$A$1), ROW()-ROW($D$8)+1, 14),
    ""
)</f>
        <v>Non-Profit Corporation</v>
      </c>
    </row>
    <row r="17" spans="4:17" x14ac:dyDescent="0.3">
      <c r="D17" s="5" cm="1">
        <f t="array" ref="D17">IF(
    ROW()-ROW($D$8)+1 &lt;= ROWS(_xlfn.ANCHORARRAY(_Helper_FilterResults!$A$1)),
    INDEX(_xlfn.ANCHORARRAY(_Helper_FilterResults!$A$1), ROW()-ROW($D$8)+1, 1),
    ""
)</f>
        <v>106010983</v>
      </c>
      <c r="E17" s="5" t="str" cm="1">
        <f t="array" ref="E17">IF(
    ROW()-ROW($D$8)+1 &lt;= ROWS(_xlfn.ANCHORARRAY(_Helper_FilterResults!$A$1)),
    INDEX(_xlfn.ANCHORARRAY(_Helper_FilterResults!$A$1), ROW()-ROW($D$8)+1, 2),
    ""
)</f>
        <v>STANFORD HEALTH CARE TRI-VALLEY</v>
      </c>
      <c r="F17" s="5" t="str" cm="1">
        <f t="array" ref="F17">IF(
    ROW()-ROW($D$8)+1 &lt;= ROWS(_xlfn.ANCHORARRAY(_Helper_FilterResults!$A$1)),
    INDEX(_xlfn.ANCHORARRAY(_Helper_FilterResults!$A$1), ROW()-ROW($D$8)+1, 3),
    ""
)</f>
        <v>1111 E. STANLEY BOULEVARD</v>
      </c>
      <c r="G17" s="5" t="str" cm="1">
        <f t="array" ref="G17">IF(
    ROW()-ROW($D$8)+1 &lt;= ROWS(_xlfn.ANCHORARRAY(_Helper_FilterResults!$A$1)),
    INDEX(_xlfn.ANCHORARRAY(_Helper_FilterResults!$A$1), ROW()-ROW($D$8)+1, 4),
    ""
)</f>
        <v>LIVERMORE</v>
      </c>
      <c r="H17" s="5" cm="1">
        <f t="array" ref="H17">IF(
    ROW()-ROW($D$8)+1 &lt;= ROWS(_xlfn.ANCHORARRAY(_Helper_FilterResults!$A$1)),
    INDEX(_xlfn.ANCHORARRAY(_Helper_FilterResults!$A$1), ROW()-ROW($D$8)+1, 5),
    ""
)</f>
        <v>94550</v>
      </c>
      <c r="I17" s="28" t="str" cm="1">
        <f t="array" ref="I17">IF(
    ROW()-ROW($D$8)+1 &lt;= ROWS(_xlfn.ANCHORARRAY(_Helper_FilterResults!$A$1)),
    INDEX(_xlfn.ANCHORARRAY(_Helper_FilterResults!$A$1), ROW()-ROW($D$8)+1, 6),
    ""
)</f>
        <v>District 16</v>
      </c>
      <c r="J17" s="28" t="str" cm="1">
        <f t="array" ref="J17">IF(
    ROW()-ROW($D$8)+1 &lt;= ROWS(_xlfn.ANCHORARRAY(_Helper_FilterResults!$A$1)),
    INDEX(_xlfn.ANCHORARRAY(_Helper_FilterResults!$A$1), ROW()-ROW($D$8)+1, 7),
    ""
)</f>
        <v>District 5</v>
      </c>
      <c r="K17" s="28" t="str" cm="1">
        <f t="array" ref="K17">IF(
    ROW()-ROW($D$8)+1 &lt;= ROWS(_xlfn.ANCHORARRAY(_Helper_FilterResults!$A$1)),
    INDEX(_xlfn.ANCHORARRAY(_Helper_FilterResults!$A$1), ROW()-ROW($D$8)+1, 8),
    ""
)</f>
        <v>District 14</v>
      </c>
      <c r="L17" s="28" t="str" cm="1">
        <f t="array" ref="L17">IF(
    ROW()-ROW($D$8)+1 &lt;= ROWS(_xlfn.ANCHORARRAY(_Helper_FilterResults!$A$1)),
    INDEX(_xlfn.ANCHORARRAY(_Helper_FilterResults!$A$1), ROW()-ROW($D$8)+1, 9),
    ""
)</f>
        <v>District 14</v>
      </c>
      <c r="M17" s="28" t="str" cm="1">
        <f t="array" ref="M17">IF(
    ROW()-ROW($D$8)+1 &lt;= ROWS(_xlfn.ANCHORARRAY(_Helper_FilterResults!$A$1)),
    INDEX(_xlfn.ANCHORARRAY(_Helper_FilterResults!$A$1), ROW()-ROW($D$8)+1, 10),
    ""
)</f>
        <v>No</v>
      </c>
      <c r="N17" s="34" t="str" cm="1">
        <f t="array" ref="N17">IF(
    ROW()-ROW($D$8)+1 &lt;= ROWS(_xlfn.ANCHORARRAY(_Helper_FilterResults!$A$1)),
    INDEX(_xlfn.ANCHORARRAY(_Helper_FilterResults!$A$1), ROW()-ROW($D$8)+1, 11),
    ""
)</f>
        <v>No</v>
      </c>
      <c r="O17" s="28" t="str" cm="1">
        <f t="array" ref="O17">IF(
    ROW()-ROW($D$8)+1 &lt;= ROWS(_xlfn.ANCHORARRAY(_Helper_FilterResults!$A$1)),
    INDEX(_xlfn.ANCHORARRAY(_Helper_FilterResults!$A$1), ROW()-ROW($D$8)+1, 12),
    ""
)</f>
        <v>NA</v>
      </c>
      <c r="P17" s="33" t="str" cm="1">
        <f t="array" ref="P17">IF(
    ROW()-ROW($D$8)+1 &lt;= ROWS(_xlfn.ANCHORARRAY(_Helper_FilterResults!$A$1)),
    INDEX(_xlfn.ANCHORARRAY(_Helper_FilterResults!$A$1), ROW()-ROW($D$8)+1, 13),
    ""
)</f>
        <v>General Acute Care Hospital</v>
      </c>
      <c r="Q17" s="33" t="str" cm="1">
        <f t="array" ref="Q17">IF(
    ROW()-ROW($D$8)+1 &lt;= ROWS(_xlfn.ANCHORARRAY(_Helper_FilterResults!$A$1)),
    INDEX(_xlfn.ANCHORARRAY(_Helper_FilterResults!$A$1), ROW()-ROW($D$8)+1, 14),
    ""
)</f>
        <v>Non-Profit Corporation</v>
      </c>
    </row>
    <row r="18" spans="4:17" x14ac:dyDescent="0.3">
      <c r="D18" s="5" cm="1">
        <f t="array" ref="D18">IF(
    ROW()-ROW($D$8)+1 &lt;= ROWS(_xlfn.ANCHORARRAY(_Helper_FilterResults!$A$1)),
    INDEX(_xlfn.ANCHORARRAY(_Helper_FilterResults!$A$1), ROW()-ROW($D$8)+1, 1),
    ""
)</f>
        <v>106010987</v>
      </c>
      <c r="E18" s="5" t="str" cm="1">
        <f t="array" ref="E18">IF(
    ROW()-ROW($D$8)+1 &lt;= ROWS(_xlfn.ANCHORARRAY(_Helper_FilterResults!$A$1)),
    INDEX(_xlfn.ANCHORARRAY(_Helper_FilterResults!$A$1), ROW()-ROW($D$8)+1, 2),
    ""
)</f>
        <v>WASHINGTON HOSPITAL - FREMONT</v>
      </c>
      <c r="F18" s="5" t="str" cm="1">
        <f t="array" ref="F18">IF(
    ROW()-ROW($D$8)+1 &lt;= ROWS(_xlfn.ANCHORARRAY(_Helper_FilterResults!$A$1)),
    INDEX(_xlfn.ANCHORARRAY(_Helper_FilterResults!$A$1), ROW()-ROW($D$8)+1, 3),
    ""
)</f>
        <v>2000 MOWRY AVENUE</v>
      </c>
      <c r="G18" s="5" t="str" cm="1">
        <f t="array" ref="G18">IF(
    ROW()-ROW($D$8)+1 &lt;= ROWS(_xlfn.ANCHORARRAY(_Helper_FilterResults!$A$1)),
    INDEX(_xlfn.ANCHORARRAY(_Helper_FilterResults!$A$1), ROW()-ROW($D$8)+1, 4),
    ""
)</f>
        <v>FREMONT</v>
      </c>
      <c r="H18" s="5" cm="1">
        <f t="array" ref="H18">IF(
    ROW()-ROW($D$8)+1 &lt;= ROWS(_xlfn.ANCHORARRAY(_Helper_FilterResults!$A$1)),
    INDEX(_xlfn.ANCHORARRAY(_Helper_FilterResults!$A$1), ROW()-ROW($D$8)+1, 5),
    ""
)</f>
        <v>94538</v>
      </c>
      <c r="I18" s="28" t="str" cm="1">
        <f t="array" ref="I18">IF(
    ROW()-ROW($D$8)+1 &lt;= ROWS(_xlfn.ANCHORARRAY(_Helper_FilterResults!$A$1)),
    INDEX(_xlfn.ANCHORARRAY(_Helper_FilterResults!$A$1), ROW()-ROW($D$8)+1, 6),
    ""
)</f>
        <v>District 24</v>
      </c>
      <c r="J18" s="28" t="str" cm="1">
        <f t="array" ref="J18">IF(
    ROW()-ROW($D$8)+1 &lt;= ROWS(_xlfn.ANCHORARRAY(_Helper_FilterResults!$A$1)),
    INDEX(_xlfn.ANCHORARRAY(_Helper_FilterResults!$A$1), ROW()-ROW($D$8)+1, 7),
    ""
)</f>
        <v>District 10</v>
      </c>
      <c r="K18" s="28" t="str" cm="1">
        <f t="array" ref="K18">IF(
    ROW()-ROW($D$8)+1 &lt;= ROWS(_xlfn.ANCHORARRAY(_Helper_FilterResults!$A$1)),
    INDEX(_xlfn.ANCHORARRAY(_Helper_FilterResults!$A$1), ROW()-ROW($D$8)+1, 8),
    ""
)</f>
        <v>District 14</v>
      </c>
      <c r="L18" s="28" t="str" cm="1">
        <f t="array" ref="L18">IF(
    ROW()-ROW($D$8)+1 &lt;= ROWS(_xlfn.ANCHORARRAY(_Helper_FilterResults!$A$1)),
    INDEX(_xlfn.ANCHORARRAY(_Helper_FilterResults!$A$1), ROW()-ROW($D$8)+1, 9),
    ""
)</f>
        <v>District 14</v>
      </c>
      <c r="M18" s="28" t="str" cm="1">
        <f t="array" ref="M18">IF(
    ROW()-ROW($D$8)+1 &lt;= ROWS(_xlfn.ANCHORARRAY(_Helper_FilterResults!$A$1)),
    INDEX(_xlfn.ANCHORARRAY(_Helper_FilterResults!$A$1), ROW()-ROW($D$8)+1, 10),
    ""
)</f>
        <v>No</v>
      </c>
      <c r="N18" s="34" t="str" cm="1">
        <f t="array" ref="N18">IF(
    ROW()-ROW($D$8)+1 &lt;= ROWS(_xlfn.ANCHORARRAY(_Helper_FilterResults!$A$1)),
    INDEX(_xlfn.ANCHORARRAY(_Helper_FilterResults!$A$1), ROW()-ROW($D$8)+1, 11),
    ""
)</f>
        <v>No</v>
      </c>
      <c r="O18" s="28" t="str" cm="1">
        <f t="array" ref="O18">IF(
    ROW()-ROW($D$8)+1 &lt;= ROWS(_xlfn.ANCHORARRAY(_Helper_FilterResults!$A$1)),
    INDEX(_xlfn.ANCHORARRAY(_Helper_FilterResults!$A$1), ROW()-ROW($D$8)+1, 12),
    ""
)</f>
        <v>Level II</v>
      </c>
      <c r="P18" s="33" t="str" cm="1">
        <f t="array" ref="P18">IF(
    ROW()-ROW($D$8)+1 &lt;= ROWS(_xlfn.ANCHORARRAY(_Helper_FilterResults!$A$1)),
    INDEX(_xlfn.ANCHORARRAY(_Helper_FilterResults!$A$1), ROW()-ROW($D$8)+1, 13),
    ""
)</f>
        <v>General Acute Care Hospital</v>
      </c>
      <c r="Q18" s="33" t="str" cm="1">
        <f t="array" ref="Q18">IF(
    ROW()-ROW($D$8)+1 &lt;= ROWS(_xlfn.ANCHORARRAY(_Helper_FilterResults!$A$1)),
    INDEX(_xlfn.ANCHORARRAY(_Helper_FilterResults!$A$1), ROW()-ROW($D$8)+1, 14),
    ""
)</f>
        <v>District</v>
      </c>
    </row>
    <row r="19" spans="4:17" x14ac:dyDescent="0.3">
      <c r="D19" s="5" cm="1">
        <f t="array" ref="D19">IF(
    ROW()-ROW($D$8)+1 &lt;= ROWS(_xlfn.ANCHORARRAY(_Helper_FilterResults!$A$1)),
    INDEX(_xlfn.ANCHORARRAY(_Helper_FilterResults!$A$1), ROW()-ROW($D$8)+1, 1),
    ""
)</f>
        <v>106013619</v>
      </c>
      <c r="E19" s="5" t="str" cm="1">
        <f t="array" ref="E19">IF(
    ROW()-ROW($D$8)+1 &lt;= ROWS(_xlfn.ANCHORARRAY(_Helper_FilterResults!$A$1)),
    INDEX(_xlfn.ANCHORARRAY(_Helper_FilterResults!$A$1), ROW()-ROW($D$8)+1, 2),
    ""
)</f>
        <v>SAN LEANDRO HOSPITAL</v>
      </c>
      <c r="F19" s="5" t="str" cm="1">
        <f t="array" ref="F19">IF(
    ROW()-ROW($D$8)+1 &lt;= ROWS(_xlfn.ANCHORARRAY(_Helper_FilterResults!$A$1)),
    INDEX(_xlfn.ANCHORARRAY(_Helper_FilterResults!$A$1), ROW()-ROW($D$8)+1, 3),
    ""
)</f>
        <v>13855 EAST 14TH STREET</v>
      </c>
      <c r="G19" s="5" t="str" cm="1">
        <f t="array" ref="G19">IF(
    ROW()-ROW($D$8)+1 &lt;= ROWS(_xlfn.ANCHORARRAY(_Helper_FilterResults!$A$1)),
    INDEX(_xlfn.ANCHORARRAY(_Helper_FilterResults!$A$1), ROW()-ROW($D$8)+1, 4),
    ""
)</f>
        <v>SAN LEANDRO</v>
      </c>
      <c r="H19" s="5" cm="1">
        <f t="array" ref="H19">IF(
    ROW()-ROW($D$8)+1 &lt;= ROWS(_xlfn.ANCHORARRAY(_Helper_FilterResults!$A$1)),
    INDEX(_xlfn.ANCHORARRAY(_Helper_FilterResults!$A$1), ROW()-ROW($D$8)+1, 5),
    ""
)</f>
        <v>94578</v>
      </c>
      <c r="I19" s="28" t="str" cm="1">
        <f t="array" ref="I19">IF(
    ROW()-ROW($D$8)+1 &lt;= ROWS(_xlfn.ANCHORARRAY(_Helper_FilterResults!$A$1)),
    INDEX(_xlfn.ANCHORARRAY(_Helper_FilterResults!$A$1), ROW()-ROW($D$8)+1, 6),
    ""
)</f>
        <v>District 20</v>
      </c>
      <c r="J19" s="28" t="str" cm="1">
        <f t="array" ref="J19">IF(
    ROW()-ROW($D$8)+1 &lt;= ROWS(_xlfn.ANCHORARRAY(_Helper_FilterResults!$A$1)),
    INDEX(_xlfn.ANCHORARRAY(_Helper_FilterResults!$A$1), ROW()-ROW($D$8)+1, 7),
    ""
)</f>
        <v>District 9</v>
      </c>
      <c r="K19" s="28" t="str" cm="1">
        <f t="array" ref="K19">IF(
    ROW()-ROW($D$8)+1 &lt;= ROWS(_xlfn.ANCHORARRAY(_Helper_FilterResults!$A$1)),
    INDEX(_xlfn.ANCHORARRAY(_Helper_FilterResults!$A$1), ROW()-ROW($D$8)+1, 8),
    ""
)</f>
        <v>District 12</v>
      </c>
      <c r="L19" s="28" t="str" cm="1">
        <f t="array" ref="L19">IF(
    ROW()-ROW($D$8)+1 &lt;= ROWS(_xlfn.ANCHORARRAY(_Helper_FilterResults!$A$1)),
    INDEX(_xlfn.ANCHORARRAY(_Helper_FilterResults!$A$1), ROW()-ROW($D$8)+1, 9),
    ""
)</f>
        <v>District 12</v>
      </c>
      <c r="M19" s="28" t="str" cm="1">
        <f t="array" ref="M19">IF(
    ROW()-ROW($D$8)+1 &lt;= ROWS(_xlfn.ANCHORARRAY(_Helper_FilterResults!$A$1)),
    INDEX(_xlfn.ANCHORARRAY(_Helper_FilterResults!$A$1), ROW()-ROW($D$8)+1, 10),
    ""
)</f>
        <v>No</v>
      </c>
      <c r="N19" s="34" t="str" cm="1">
        <f t="array" ref="N19">IF(
    ROW()-ROW($D$8)+1 &lt;= ROWS(_xlfn.ANCHORARRAY(_Helper_FilterResults!$A$1)),
    INDEX(_xlfn.ANCHORARRAY(_Helper_FilterResults!$A$1), ROW()-ROW($D$8)+1, 11),
    ""
)</f>
        <v>No</v>
      </c>
      <c r="O19" s="28" t="str" cm="1">
        <f t="array" ref="O19">IF(
    ROW()-ROW($D$8)+1 &lt;= ROWS(_xlfn.ANCHORARRAY(_Helper_FilterResults!$A$1)),
    INDEX(_xlfn.ANCHORARRAY(_Helper_FilterResults!$A$1), ROW()-ROW($D$8)+1, 12),
    ""
)</f>
        <v>NA</v>
      </c>
      <c r="P19" s="33" t="str" cm="1">
        <f t="array" ref="P19">IF(
    ROW()-ROW($D$8)+1 &lt;= ROWS(_xlfn.ANCHORARRAY(_Helper_FilterResults!$A$1)),
    INDEX(_xlfn.ANCHORARRAY(_Helper_FilterResults!$A$1), ROW()-ROW($D$8)+1, 13),
    ""
)</f>
        <v>General Acute Care Hospital</v>
      </c>
      <c r="Q19" s="33" t="str" cm="1">
        <f t="array" ref="Q19">IF(
    ROW()-ROW($D$8)+1 &lt;= ROWS(_xlfn.ANCHORARRAY(_Helper_FilterResults!$A$1)),
    INDEX(_xlfn.ANCHORARRAY(_Helper_FilterResults!$A$1), ROW()-ROW($D$8)+1, 14),
    ""
)</f>
        <v>City or County</v>
      </c>
    </row>
    <row r="20" spans="4:17" x14ac:dyDescent="0.3">
      <c r="D20" s="5" cm="1">
        <f t="array" ref="D20">IF(
    ROW()-ROW($D$8)+1 &lt;= ROWS(_xlfn.ANCHORARRAY(_Helper_FilterResults!$A$1)),
    INDEX(_xlfn.ANCHORARRAY(_Helper_FilterResults!$A$1), ROW()-ROW($D$8)+1, 1),
    ""
)</f>
        <v>106013626</v>
      </c>
      <c r="E20" s="5" t="str" cm="1">
        <f t="array" ref="E20">IF(
    ROW()-ROW($D$8)+1 &lt;= ROWS(_xlfn.ANCHORARRAY(_Helper_FilterResults!$A$1)),
    INDEX(_xlfn.ANCHORARRAY(_Helper_FilterResults!$A$1), ROW()-ROW($D$8)+1, 2),
    ""
)</f>
        <v>ALTA BATES SUMMIT MEDICAL CENTER - SUMMIT CAMPUS</v>
      </c>
      <c r="F20" s="5" t="str" cm="1">
        <f t="array" ref="F20">IF(
    ROW()-ROW($D$8)+1 &lt;= ROWS(_xlfn.ANCHORARRAY(_Helper_FilterResults!$A$1)),
    INDEX(_xlfn.ANCHORARRAY(_Helper_FilterResults!$A$1), ROW()-ROW($D$8)+1, 3),
    ""
)</f>
        <v>3100 SUMMIT STREET</v>
      </c>
      <c r="G20" s="5" t="str" cm="1">
        <f t="array" ref="G20">IF(
    ROW()-ROW($D$8)+1 &lt;= ROWS(_xlfn.ANCHORARRAY(_Helper_FilterResults!$A$1)),
    INDEX(_xlfn.ANCHORARRAY(_Helper_FilterResults!$A$1), ROW()-ROW($D$8)+1, 4),
    ""
)</f>
        <v>OAKLAND</v>
      </c>
      <c r="H20" s="5" cm="1">
        <f t="array" ref="H20">IF(
    ROW()-ROW($D$8)+1 &lt;= ROWS(_xlfn.ANCHORARRAY(_Helper_FilterResults!$A$1)),
    INDEX(_xlfn.ANCHORARRAY(_Helper_FilterResults!$A$1), ROW()-ROW($D$8)+1, 5),
    ""
)</f>
        <v>94609</v>
      </c>
      <c r="I20" s="28" t="str" cm="1">
        <f t="array" ref="I20">IF(
    ROW()-ROW($D$8)+1 &lt;= ROWS(_xlfn.ANCHORARRAY(_Helper_FilterResults!$A$1)),
    INDEX(_xlfn.ANCHORARRAY(_Helper_FilterResults!$A$1), ROW()-ROW($D$8)+1, 6),
    ""
)</f>
        <v>District 18</v>
      </c>
      <c r="J20" s="28" t="str" cm="1">
        <f t="array" ref="J20">IF(
    ROW()-ROW($D$8)+1 &lt;= ROWS(_xlfn.ANCHORARRAY(_Helper_FilterResults!$A$1)),
    INDEX(_xlfn.ANCHORARRAY(_Helper_FilterResults!$A$1), ROW()-ROW($D$8)+1, 7),
    ""
)</f>
        <v>District 7</v>
      </c>
      <c r="K20" s="28" t="str" cm="1">
        <f t="array" ref="K20">IF(
    ROW()-ROW($D$8)+1 &lt;= ROWS(_xlfn.ANCHORARRAY(_Helper_FilterResults!$A$1)),
    INDEX(_xlfn.ANCHORARRAY(_Helper_FilterResults!$A$1), ROW()-ROW($D$8)+1, 8),
    ""
)</f>
        <v>District 12</v>
      </c>
      <c r="L20" s="28" t="str" cm="1">
        <f t="array" ref="L20">IF(
    ROW()-ROW($D$8)+1 &lt;= ROWS(_xlfn.ANCHORARRAY(_Helper_FilterResults!$A$1)),
    INDEX(_xlfn.ANCHORARRAY(_Helper_FilterResults!$A$1), ROW()-ROW($D$8)+1, 9),
    ""
)</f>
        <v>District 12</v>
      </c>
      <c r="M20" s="28" t="str" cm="1">
        <f t="array" ref="M20">IF(
    ROW()-ROW($D$8)+1 &lt;= ROWS(_xlfn.ANCHORARRAY(_Helper_FilterResults!$A$1)),
    INDEX(_xlfn.ANCHORARRAY(_Helper_FilterResults!$A$1), ROW()-ROW($D$8)+1, 10),
    ""
)</f>
        <v>No</v>
      </c>
      <c r="N20" s="34" t="str" cm="1">
        <f t="array" ref="N20">IF(
    ROW()-ROW($D$8)+1 &lt;= ROWS(_xlfn.ANCHORARRAY(_Helper_FilterResults!$A$1)),
    INDEX(_xlfn.ANCHORARRAY(_Helper_FilterResults!$A$1), ROW()-ROW($D$8)+1, 11),
    ""
)</f>
        <v>No</v>
      </c>
      <c r="O20" s="28" t="str" cm="1">
        <f t="array" ref="O20">IF(
    ROW()-ROW($D$8)+1 &lt;= ROWS(_xlfn.ANCHORARRAY(_Helper_FilterResults!$A$1)),
    INDEX(_xlfn.ANCHORARRAY(_Helper_FilterResults!$A$1), ROW()-ROW($D$8)+1, 12),
    ""
)</f>
        <v>NA</v>
      </c>
      <c r="P20" s="33" t="str" cm="1">
        <f t="array" ref="P20">IF(
    ROW()-ROW($D$8)+1 &lt;= ROWS(_xlfn.ANCHORARRAY(_Helper_FilterResults!$A$1)),
    INDEX(_xlfn.ANCHORARRAY(_Helper_FilterResults!$A$1), ROW()-ROW($D$8)+1, 13),
    ""
)</f>
        <v>General Acute Care Hospital</v>
      </c>
      <c r="Q20" s="33" t="str" cm="1">
        <f t="array" ref="Q20">IF(
    ROW()-ROW($D$8)+1 &lt;= ROWS(_xlfn.ANCHORARRAY(_Helper_FilterResults!$A$1)),
    INDEX(_xlfn.ANCHORARRAY(_Helper_FilterResults!$A$1), ROW()-ROW($D$8)+1, 14),
    ""
)</f>
        <v>Non-Profit Corporation</v>
      </c>
    </row>
    <row r="21" spans="4:17" x14ac:dyDescent="0.3">
      <c r="D21" s="5" cm="1">
        <f t="array" ref="D21">IF(
    ROW()-ROW($D$8)+1 &lt;= ROWS(_xlfn.ANCHORARRAY(_Helper_FilterResults!$A$1)),
    INDEX(_xlfn.ANCHORARRAY(_Helper_FilterResults!$A$1), ROW()-ROW($D$8)+1, 1),
    ""
)</f>
        <v>106013687</v>
      </c>
      <c r="E21" s="5" t="str" cm="1">
        <f t="array" ref="E21">IF(
    ROW()-ROW($D$8)+1 &lt;= ROWS(_xlfn.ANCHORARRAY(_Helper_FilterResults!$A$1)),
    INDEX(_xlfn.ANCHORARRAY(_Helper_FilterResults!$A$1), ROW()-ROW($D$8)+1, 2),
    ""
)</f>
        <v>MPI CHEMICAL DEPENDENCY RECOVERY HOSPITAL</v>
      </c>
      <c r="F21" s="5" t="str" cm="1">
        <f t="array" ref="F21">IF(
    ROW()-ROW($D$8)+1 &lt;= ROWS(_xlfn.ANCHORARRAY(_Helper_FilterResults!$A$1)),
    INDEX(_xlfn.ANCHORARRAY(_Helper_FilterResults!$A$1), ROW()-ROW($D$8)+1, 3),
    ""
)</f>
        <v>3012 SUMMIT STREET</v>
      </c>
      <c r="G21" s="5" t="str" cm="1">
        <f t="array" ref="G21">IF(
    ROW()-ROW($D$8)+1 &lt;= ROWS(_xlfn.ANCHORARRAY(_Helper_FilterResults!$A$1)),
    INDEX(_xlfn.ANCHORARRAY(_Helper_FilterResults!$A$1), ROW()-ROW($D$8)+1, 4),
    ""
)</f>
        <v>OAKLAND</v>
      </c>
      <c r="H21" s="5" cm="1">
        <f t="array" ref="H21">IF(
    ROW()-ROW($D$8)+1 &lt;= ROWS(_xlfn.ANCHORARRAY(_Helper_FilterResults!$A$1)),
    INDEX(_xlfn.ANCHORARRAY(_Helper_FilterResults!$A$1), ROW()-ROW($D$8)+1, 5),
    ""
)</f>
        <v>94609</v>
      </c>
      <c r="I21" s="28" t="str" cm="1">
        <f t="array" ref="I21">IF(
    ROW()-ROW($D$8)+1 &lt;= ROWS(_xlfn.ANCHORARRAY(_Helper_FilterResults!$A$1)),
    INDEX(_xlfn.ANCHORARRAY(_Helper_FilterResults!$A$1), ROW()-ROW($D$8)+1, 6),
    ""
)</f>
        <v>District 18</v>
      </c>
      <c r="J21" s="28" t="str" cm="1">
        <f t="array" ref="J21">IF(
    ROW()-ROW($D$8)+1 &lt;= ROWS(_xlfn.ANCHORARRAY(_Helper_FilterResults!$A$1)),
    INDEX(_xlfn.ANCHORARRAY(_Helper_FilterResults!$A$1), ROW()-ROW($D$8)+1, 7),
    ""
)</f>
        <v>District 7</v>
      </c>
      <c r="K21" s="28" t="str" cm="1">
        <f t="array" ref="K21">IF(
    ROW()-ROW($D$8)+1 &lt;= ROWS(_xlfn.ANCHORARRAY(_Helper_FilterResults!$A$1)),
    INDEX(_xlfn.ANCHORARRAY(_Helper_FilterResults!$A$1), ROW()-ROW($D$8)+1, 8),
    ""
)</f>
        <v>District 12</v>
      </c>
      <c r="L21" s="28" t="str" cm="1">
        <f t="array" ref="L21">IF(
    ROW()-ROW($D$8)+1 &lt;= ROWS(_xlfn.ANCHORARRAY(_Helper_FilterResults!$A$1)),
    INDEX(_xlfn.ANCHORARRAY(_Helper_FilterResults!$A$1), ROW()-ROW($D$8)+1, 9),
    ""
)</f>
        <v>District 12</v>
      </c>
      <c r="M21" s="28" t="str" cm="1">
        <f t="array" ref="M21">IF(
    ROW()-ROW($D$8)+1 &lt;= ROWS(_xlfn.ANCHORARRAY(_Helper_FilterResults!$A$1)),
    INDEX(_xlfn.ANCHORARRAY(_Helper_FilterResults!$A$1), ROW()-ROW($D$8)+1, 10),
    ""
)</f>
        <v>No</v>
      </c>
      <c r="N21" s="34" t="str" cm="1">
        <f t="array" ref="N21">IF(
    ROW()-ROW($D$8)+1 &lt;= ROWS(_xlfn.ANCHORARRAY(_Helper_FilterResults!$A$1)),
    INDEX(_xlfn.ANCHORARRAY(_Helper_FilterResults!$A$1), ROW()-ROW($D$8)+1, 11),
    ""
)</f>
        <v>No</v>
      </c>
      <c r="O21" s="28" t="str" cm="1">
        <f t="array" ref="O21">IF(
    ROW()-ROW($D$8)+1 &lt;= ROWS(_xlfn.ANCHORARRAY(_Helper_FilterResults!$A$1)),
    INDEX(_xlfn.ANCHORARRAY(_Helper_FilterResults!$A$1), ROW()-ROW($D$8)+1, 12),
    ""
)</f>
        <v>NA</v>
      </c>
      <c r="P21" s="33" t="str" cm="1">
        <f t="array" ref="P21">IF(
    ROW()-ROW($D$8)+1 &lt;= ROWS(_xlfn.ANCHORARRAY(_Helper_FilterResults!$A$1)),
    INDEX(_xlfn.ANCHORARRAY(_Helper_FilterResults!$A$1), ROW()-ROW($D$8)+1, 13),
    ""
)</f>
        <v>Chemical Dep. Recovery Hospital</v>
      </c>
      <c r="Q21" s="33" t="str" cm="1">
        <f t="array" ref="Q21">IF(
    ROW()-ROW($D$8)+1 &lt;= ROWS(_xlfn.ANCHORARRAY(_Helper_FilterResults!$A$1)),
    INDEX(_xlfn.ANCHORARRAY(_Helper_FilterResults!$A$1), ROW()-ROW($D$8)+1, 14),
    ""
)</f>
        <v>Non-Profit Corporation</v>
      </c>
    </row>
    <row r="22" spans="4:17" x14ac:dyDescent="0.3">
      <c r="D22" s="5" cm="1">
        <f t="array" ref="D22">IF(
    ROW()-ROW($D$8)+1 &lt;= ROWS(_xlfn.ANCHORARRAY(_Helper_FilterResults!$A$1)),
    INDEX(_xlfn.ANCHORARRAY(_Helper_FilterResults!$A$1), ROW()-ROW($D$8)+1, 1),
    ""
)</f>
        <v>106014034</v>
      </c>
      <c r="E22" s="5" t="str" cm="1">
        <f t="array" ref="E22">IF(
    ROW()-ROW($D$8)+1 &lt;= ROWS(_xlfn.ANCHORARRAY(_Helper_FilterResults!$A$1)),
    INDEX(_xlfn.ANCHORARRAY(_Helper_FilterResults!$A$1), ROW()-ROW($D$8)+1, 2),
    ""
)</f>
        <v>FREMONT HOSPITAL</v>
      </c>
      <c r="F22" s="5" t="str" cm="1">
        <f t="array" ref="F22">IF(
    ROW()-ROW($D$8)+1 &lt;= ROWS(_xlfn.ANCHORARRAY(_Helper_FilterResults!$A$1)),
    INDEX(_xlfn.ANCHORARRAY(_Helper_FilterResults!$A$1), ROW()-ROW($D$8)+1, 3),
    ""
)</f>
        <v>39001 SUNDALE DRIVE</v>
      </c>
      <c r="G22" s="5" t="str" cm="1">
        <f t="array" ref="G22">IF(
    ROW()-ROW($D$8)+1 &lt;= ROWS(_xlfn.ANCHORARRAY(_Helper_FilterResults!$A$1)),
    INDEX(_xlfn.ANCHORARRAY(_Helper_FilterResults!$A$1), ROW()-ROW($D$8)+1, 4),
    ""
)</f>
        <v>FREMONT</v>
      </c>
      <c r="H22" s="5" cm="1">
        <f t="array" ref="H22">IF(
    ROW()-ROW($D$8)+1 &lt;= ROWS(_xlfn.ANCHORARRAY(_Helper_FilterResults!$A$1)),
    INDEX(_xlfn.ANCHORARRAY(_Helper_FilterResults!$A$1), ROW()-ROW($D$8)+1, 5),
    ""
)</f>
        <v>94538</v>
      </c>
      <c r="I22" s="28" t="str" cm="1">
        <f t="array" ref="I22">IF(
    ROW()-ROW($D$8)+1 &lt;= ROWS(_xlfn.ANCHORARRAY(_Helper_FilterResults!$A$1)),
    INDEX(_xlfn.ANCHORARRAY(_Helper_FilterResults!$A$1), ROW()-ROW($D$8)+1, 6),
    ""
)</f>
        <v>District 24</v>
      </c>
      <c r="J22" s="28" t="str" cm="1">
        <f t="array" ref="J22">IF(
    ROW()-ROW($D$8)+1 &lt;= ROWS(_xlfn.ANCHORARRAY(_Helper_FilterResults!$A$1)),
    INDEX(_xlfn.ANCHORARRAY(_Helper_FilterResults!$A$1), ROW()-ROW($D$8)+1, 7),
    ""
)</f>
        <v>District 10</v>
      </c>
      <c r="K22" s="28" t="str" cm="1">
        <f t="array" ref="K22">IF(
    ROW()-ROW($D$8)+1 &lt;= ROWS(_xlfn.ANCHORARRAY(_Helper_FilterResults!$A$1)),
    INDEX(_xlfn.ANCHORARRAY(_Helper_FilterResults!$A$1), ROW()-ROW($D$8)+1, 8),
    ""
)</f>
        <v>District 14</v>
      </c>
      <c r="L22" s="28" t="str" cm="1">
        <f t="array" ref="L22">IF(
    ROW()-ROW($D$8)+1 &lt;= ROWS(_xlfn.ANCHORARRAY(_Helper_FilterResults!$A$1)),
    INDEX(_xlfn.ANCHORARRAY(_Helper_FilterResults!$A$1), ROW()-ROW($D$8)+1, 9),
    ""
)</f>
        <v>District 14</v>
      </c>
      <c r="M22" s="28" t="str" cm="1">
        <f t="array" ref="M22">IF(
    ROW()-ROW($D$8)+1 &lt;= ROWS(_xlfn.ANCHORARRAY(_Helper_FilterResults!$A$1)),
    INDEX(_xlfn.ANCHORARRAY(_Helper_FilterResults!$A$1), ROW()-ROW($D$8)+1, 10),
    ""
)</f>
        <v>No</v>
      </c>
      <c r="N22" s="34" t="str" cm="1">
        <f t="array" ref="N22">IF(
    ROW()-ROW($D$8)+1 &lt;= ROWS(_xlfn.ANCHORARRAY(_Helper_FilterResults!$A$1)),
    INDEX(_xlfn.ANCHORARRAY(_Helper_FilterResults!$A$1), ROW()-ROW($D$8)+1, 11),
    ""
)</f>
        <v>No</v>
      </c>
      <c r="O22" s="28" t="str" cm="1">
        <f t="array" ref="O22">IF(
    ROW()-ROW($D$8)+1 &lt;= ROWS(_xlfn.ANCHORARRAY(_Helper_FilterResults!$A$1)),
    INDEX(_xlfn.ANCHORARRAY(_Helper_FilterResults!$A$1), ROW()-ROW($D$8)+1, 12),
    ""
)</f>
        <v>NA</v>
      </c>
      <c r="P22" s="33" t="str" cm="1">
        <f t="array" ref="P22">IF(
    ROW()-ROW($D$8)+1 &lt;= ROWS(_xlfn.ANCHORARRAY(_Helper_FilterResults!$A$1)),
    INDEX(_xlfn.ANCHORARRAY(_Helper_FilterResults!$A$1), ROW()-ROW($D$8)+1, 13),
    ""
)</f>
        <v>Acute Psychiatric Hospital</v>
      </c>
      <c r="Q22" s="33" t="str" cm="1">
        <f t="array" ref="Q22">IF(
    ROW()-ROW($D$8)+1 &lt;= ROWS(_xlfn.ANCHORARRAY(_Helper_FilterResults!$A$1)),
    INDEX(_xlfn.ANCHORARRAY(_Helper_FilterResults!$A$1), ROW()-ROW($D$8)+1, 14),
    ""
)</f>
        <v>Investor - Corporation</v>
      </c>
    </row>
    <row r="23" spans="4:17" x14ac:dyDescent="0.3">
      <c r="D23" s="5" cm="1">
        <f t="array" ref="D23">IF(
    ROW()-ROW($D$8)+1 &lt;= ROWS(_xlfn.ANCHORARRAY(_Helper_FilterResults!$A$1)),
    INDEX(_xlfn.ANCHORARRAY(_Helper_FilterResults!$A$1), ROW()-ROW($D$8)+1, 1),
    ""
)</f>
        <v>106014050</v>
      </c>
      <c r="E23" s="5" t="str" cm="1">
        <f t="array" ref="E23">IF(
    ROW()-ROW($D$8)+1 &lt;= ROWS(_xlfn.ANCHORARRAY(_Helper_FilterResults!$A$1)),
    INDEX(_xlfn.ANCHORARRAY(_Helper_FilterResults!$A$1), ROW()-ROW($D$8)+1, 2),
    ""
)</f>
        <v>STANFORD HEALTH CARE TRI-VALLEY</v>
      </c>
      <c r="F23" s="5" t="str" cm="1">
        <f t="array" ref="F23">IF(
    ROW()-ROW($D$8)+1 &lt;= ROWS(_xlfn.ANCHORARRAY(_Helper_FilterResults!$A$1)),
    INDEX(_xlfn.ANCHORARRAY(_Helper_FilterResults!$A$1), ROW()-ROW($D$8)+1, 3),
    ""
)</f>
        <v>5555 WEST LAS POSITAS BLVD.</v>
      </c>
      <c r="G23" s="5" t="str" cm="1">
        <f t="array" ref="G23">IF(
    ROW()-ROW($D$8)+1 &lt;= ROWS(_xlfn.ANCHORARRAY(_Helper_FilterResults!$A$1)),
    INDEX(_xlfn.ANCHORARRAY(_Helper_FilterResults!$A$1), ROW()-ROW($D$8)+1, 4),
    ""
)</f>
        <v>PLEASANTON</v>
      </c>
      <c r="H23" s="5" cm="1">
        <f t="array" ref="H23">IF(
    ROW()-ROW($D$8)+1 &lt;= ROWS(_xlfn.ANCHORARRAY(_Helper_FilterResults!$A$1)),
    INDEX(_xlfn.ANCHORARRAY(_Helper_FilterResults!$A$1), ROW()-ROW($D$8)+1, 5),
    ""
)</f>
        <v>94588</v>
      </c>
      <c r="I23" s="28" t="str" cm="1">
        <f t="array" ref="I23">IF(
    ROW()-ROW($D$8)+1 &lt;= ROWS(_xlfn.ANCHORARRAY(_Helper_FilterResults!$A$1)),
    INDEX(_xlfn.ANCHORARRAY(_Helper_FilterResults!$A$1), ROW()-ROW($D$8)+1, 6),
    ""
)</f>
        <v>District 16</v>
      </c>
      <c r="J23" s="28" t="str" cm="1">
        <f t="array" ref="J23">IF(
    ROW()-ROW($D$8)+1 &lt;= ROWS(_xlfn.ANCHORARRAY(_Helper_FilterResults!$A$1)),
    INDEX(_xlfn.ANCHORARRAY(_Helper_FilterResults!$A$1), ROW()-ROW($D$8)+1, 7),
    ""
)</f>
        <v>District 5</v>
      </c>
      <c r="K23" s="28" t="str" cm="1">
        <f t="array" ref="K23">IF(
    ROW()-ROW($D$8)+1 &lt;= ROWS(_xlfn.ANCHORARRAY(_Helper_FilterResults!$A$1)),
    INDEX(_xlfn.ANCHORARRAY(_Helper_FilterResults!$A$1), ROW()-ROW($D$8)+1, 8),
    ""
)</f>
        <v>District 14</v>
      </c>
      <c r="L23" s="28" t="str" cm="1">
        <f t="array" ref="L23">IF(
    ROW()-ROW($D$8)+1 &lt;= ROWS(_xlfn.ANCHORARRAY(_Helper_FilterResults!$A$1)),
    INDEX(_xlfn.ANCHORARRAY(_Helper_FilterResults!$A$1), ROW()-ROW($D$8)+1, 9),
    ""
)</f>
        <v>District 14</v>
      </c>
      <c r="M23" s="28" t="str" cm="1">
        <f t="array" ref="M23">IF(
    ROW()-ROW($D$8)+1 &lt;= ROWS(_xlfn.ANCHORARRAY(_Helper_FilterResults!$A$1)),
    INDEX(_xlfn.ANCHORARRAY(_Helper_FilterResults!$A$1), ROW()-ROW($D$8)+1, 10),
    ""
)</f>
        <v>No</v>
      </c>
      <c r="N23" s="34" t="str" cm="1">
        <f t="array" ref="N23">IF(
    ROW()-ROW($D$8)+1 &lt;= ROWS(_xlfn.ANCHORARRAY(_Helper_FilterResults!$A$1)),
    INDEX(_xlfn.ANCHORARRAY(_Helper_FilterResults!$A$1), ROW()-ROW($D$8)+1, 11),
    ""
)</f>
        <v>No</v>
      </c>
      <c r="O23" s="28" t="str" cm="1">
        <f t="array" ref="O23">IF(
    ROW()-ROW($D$8)+1 &lt;= ROWS(_xlfn.ANCHORARRAY(_Helper_FilterResults!$A$1)),
    INDEX(_xlfn.ANCHORARRAY(_Helper_FilterResults!$A$1), ROW()-ROW($D$8)+1, 12),
    ""
)</f>
        <v>NA</v>
      </c>
      <c r="P23" s="33" t="str" cm="1">
        <f t="array" ref="P23">IF(
    ROW()-ROW($D$8)+1 &lt;= ROWS(_xlfn.ANCHORARRAY(_Helper_FilterResults!$A$1)),
    INDEX(_xlfn.ANCHORARRAY(_Helper_FilterResults!$A$1), ROW()-ROW($D$8)+1, 13),
    ""
)</f>
        <v>General Acute Care Hospital</v>
      </c>
      <c r="Q23" s="33" t="str" cm="1">
        <f t="array" ref="Q23">IF(
    ROW()-ROW($D$8)+1 &lt;= ROWS(_xlfn.ANCHORARRAY(_Helper_FilterResults!$A$1)),
    INDEX(_xlfn.ANCHORARRAY(_Helper_FilterResults!$A$1), ROW()-ROW($D$8)+1, 14),
    ""
)</f>
        <v>Non-Profit Corporation</v>
      </c>
    </row>
    <row r="24" spans="4:17" x14ac:dyDescent="0.3">
      <c r="D24" s="5" cm="1">
        <f t="array" ref="D24">IF(
    ROW()-ROW($D$8)+1 &lt;= ROWS(_xlfn.ANCHORARRAY(_Helper_FilterResults!$A$1)),
    INDEX(_xlfn.ANCHORARRAY(_Helper_FilterResults!$A$1), ROW()-ROW($D$8)+1, 1),
    ""
)</f>
        <v>106014132</v>
      </c>
      <c r="E24" s="5" t="str" cm="1">
        <f t="array" ref="E24">IF(
    ROW()-ROW($D$8)+1 &lt;= ROWS(_xlfn.ANCHORARRAY(_Helper_FilterResults!$A$1)),
    INDEX(_xlfn.ANCHORARRAY(_Helper_FilterResults!$A$1), ROW()-ROW($D$8)+1, 2),
    ""
)</f>
        <v>KAISER FOUNDATION HOSPITAL - FREMONT</v>
      </c>
      <c r="F24" s="5" t="str" cm="1">
        <f t="array" ref="F24">IF(
    ROW()-ROW($D$8)+1 &lt;= ROWS(_xlfn.ANCHORARRAY(_Helper_FilterResults!$A$1)),
    INDEX(_xlfn.ANCHORARRAY(_Helper_FilterResults!$A$1), ROW()-ROW($D$8)+1, 3),
    ""
)</f>
        <v>39400 PASEO PADRE PARKWAY</v>
      </c>
      <c r="G24" s="5" t="str" cm="1">
        <f t="array" ref="G24">IF(
    ROW()-ROW($D$8)+1 &lt;= ROWS(_xlfn.ANCHORARRAY(_Helper_FilterResults!$A$1)),
    INDEX(_xlfn.ANCHORARRAY(_Helper_FilterResults!$A$1), ROW()-ROW($D$8)+1, 4),
    ""
)</f>
        <v>FREMONT</v>
      </c>
      <c r="H24" s="5" cm="1">
        <f t="array" ref="H24">IF(
    ROW()-ROW($D$8)+1 &lt;= ROWS(_xlfn.ANCHORARRAY(_Helper_FilterResults!$A$1)),
    INDEX(_xlfn.ANCHORARRAY(_Helper_FilterResults!$A$1), ROW()-ROW($D$8)+1, 5),
    ""
)</f>
        <v>94538</v>
      </c>
      <c r="I24" s="28" t="str" cm="1">
        <f t="array" ref="I24">IF(
    ROW()-ROW($D$8)+1 &lt;= ROWS(_xlfn.ANCHORARRAY(_Helper_FilterResults!$A$1)),
    INDEX(_xlfn.ANCHORARRAY(_Helper_FilterResults!$A$1), ROW()-ROW($D$8)+1, 6),
    ""
)</f>
        <v>District 24</v>
      </c>
      <c r="J24" s="28" t="str" cm="1">
        <f t="array" ref="J24">IF(
    ROW()-ROW($D$8)+1 &lt;= ROWS(_xlfn.ANCHORARRAY(_Helper_FilterResults!$A$1)),
    INDEX(_xlfn.ANCHORARRAY(_Helper_FilterResults!$A$1), ROW()-ROW($D$8)+1, 7),
    ""
)</f>
        <v>District 10</v>
      </c>
      <c r="K24" s="28" t="str" cm="1">
        <f t="array" ref="K24">IF(
    ROW()-ROW($D$8)+1 &lt;= ROWS(_xlfn.ANCHORARRAY(_Helper_FilterResults!$A$1)),
    INDEX(_xlfn.ANCHORARRAY(_Helper_FilterResults!$A$1), ROW()-ROW($D$8)+1, 8),
    ""
)</f>
        <v>District 14</v>
      </c>
      <c r="L24" s="28" t="str" cm="1">
        <f t="array" ref="L24">IF(
    ROW()-ROW($D$8)+1 &lt;= ROWS(_xlfn.ANCHORARRAY(_Helper_FilterResults!$A$1)),
    INDEX(_xlfn.ANCHORARRAY(_Helper_FilterResults!$A$1), ROW()-ROW($D$8)+1, 9),
    ""
)</f>
        <v>District 14</v>
      </c>
      <c r="M24" s="28" t="str" cm="1">
        <f t="array" ref="M24">IF(
    ROW()-ROW($D$8)+1 &lt;= ROWS(_xlfn.ANCHORARRAY(_Helper_FilterResults!$A$1)),
    INDEX(_xlfn.ANCHORARRAY(_Helper_FilterResults!$A$1), ROW()-ROW($D$8)+1, 10),
    ""
)</f>
        <v>No</v>
      </c>
      <c r="N24" s="34" t="str" cm="1">
        <f t="array" ref="N24">IF(
    ROW()-ROW($D$8)+1 &lt;= ROWS(_xlfn.ANCHORARRAY(_Helper_FilterResults!$A$1)),
    INDEX(_xlfn.ANCHORARRAY(_Helper_FilterResults!$A$1), ROW()-ROW($D$8)+1, 11),
    ""
)</f>
        <v>No</v>
      </c>
      <c r="O24" s="28" t="str" cm="1">
        <f t="array" ref="O24">IF(
    ROW()-ROW($D$8)+1 &lt;= ROWS(_xlfn.ANCHORARRAY(_Helper_FilterResults!$A$1)),
    INDEX(_xlfn.ANCHORARRAY(_Helper_FilterResults!$A$1), ROW()-ROW($D$8)+1, 12),
    ""
)</f>
        <v>NA</v>
      </c>
      <c r="P24" s="33" t="str" cm="1">
        <f t="array" ref="P24">IF(
    ROW()-ROW($D$8)+1 &lt;= ROWS(_xlfn.ANCHORARRAY(_Helper_FilterResults!$A$1)),
    INDEX(_xlfn.ANCHORARRAY(_Helper_FilterResults!$A$1), ROW()-ROW($D$8)+1, 13),
    ""
)</f>
        <v>General Acute Care Hospital</v>
      </c>
      <c r="Q24" s="33" t="str" cm="1">
        <f t="array" ref="Q24">IF(
    ROW()-ROW($D$8)+1 &lt;= ROWS(_xlfn.ANCHORARRAY(_Helper_FilterResults!$A$1)),
    INDEX(_xlfn.ANCHORARRAY(_Helper_FilterResults!$A$1), ROW()-ROW($D$8)+1, 14),
    ""
)</f>
        <v>Non-Profit Corporation</v>
      </c>
    </row>
    <row r="25" spans="4:17" x14ac:dyDescent="0.3">
      <c r="D25" s="5" cm="1">
        <f t="array" ref="D25">IF(
    ROW()-ROW($D$8)+1 &lt;= ROWS(_xlfn.ANCHORARRAY(_Helper_FilterResults!$A$1)),
    INDEX(_xlfn.ANCHORARRAY(_Helper_FilterResults!$A$1), ROW()-ROW($D$8)+1, 1),
    ""
)</f>
        <v>106014207</v>
      </c>
      <c r="E25" s="5" t="str" cm="1">
        <f t="array" ref="E25">IF(
    ROW()-ROW($D$8)+1 &lt;= ROWS(_xlfn.ANCHORARRAY(_Helper_FilterResults!$A$1)),
    INDEX(_xlfn.ANCHORARRAY(_Helper_FilterResults!$A$1), ROW()-ROW($D$8)+1, 2),
    ""
)</f>
        <v>TELECARE HERITAGE PSYCHIATRIC HEALTH FACILITY</v>
      </c>
      <c r="F25" s="5" t="str" cm="1">
        <f t="array" ref="F25">IF(
    ROW()-ROW($D$8)+1 &lt;= ROWS(_xlfn.ANCHORARRAY(_Helper_FilterResults!$A$1)),
    INDEX(_xlfn.ANCHORARRAY(_Helper_FilterResults!$A$1), ROW()-ROW($D$8)+1, 3),
    ""
)</f>
        <v>2633 EAST 27TH STREET</v>
      </c>
      <c r="G25" s="5" t="str" cm="1">
        <f t="array" ref="G25">IF(
    ROW()-ROW($D$8)+1 &lt;= ROWS(_xlfn.ANCHORARRAY(_Helper_FilterResults!$A$1)),
    INDEX(_xlfn.ANCHORARRAY(_Helper_FilterResults!$A$1), ROW()-ROW($D$8)+1, 4),
    ""
)</f>
        <v>OAKLAND</v>
      </c>
      <c r="H25" s="5" cm="1">
        <f t="array" ref="H25">IF(
    ROW()-ROW($D$8)+1 &lt;= ROWS(_xlfn.ANCHORARRAY(_Helper_FilterResults!$A$1)),
    INDEX(_xlfn.ANCHORARRAY(_Helper_FilterResults!$A$1), ROW()-ROW($D$8)+1, 5),
    ""
)</f>
        <v>94601</v>
      </c>
      <c r="I25" s="28" t="str" cm="1">
        <f t="array" ref="I25">IF(
    ROW()-ROW($D$8)+1 &lt;= ROWS(_xlfn.ANCHORARRAY(_Helper_FilterResults!$A$1)),
    INDEX(_xlfn.ANCHORARRAY(_Helper_FilterResults!$A$1), ROW()-ROW($D$8)+1, 6),
    ""
)</f>
        <v>District 18</v>
      </c>
      <c r="J25" s="28" t="str" cm="1">
        <f t="array" ref="J25">IF(
    ROW()-ROW($D$8)+1 &lt;= ROWS(_xlfn.ANCHORARRAY(_Helper_FilterResults!$A$1)),
    INDEX(_xlfn.ANCHORARRAY(_Helper_FilterResults!$A$1), ROW()-ROW($D$8)+1, 7),
    ""
)</f>
        <v>District 7</v>
      </c>
      <c r="K25" s="28" t="str" cm="1">
        <f t="array" ref="K25">IF(
    ROW()-ROW($D$8)+1 &lt;= ROWS(_xlfn.ANCHORARRAY(_Helper_FilterResults!$A$1)),
    INDEX(_xlfn.ANCHORARRAY(_Helper_FilterResults!$A$1), ROW()-ROW($D$8)+1, 8),
    ""
)</f>
        <v>District 12</v>
      </c>
      <c r="L25" s="28" t="str" cm="1">
        <f t="array" ref="L25">IF(
    ROW()-ROW($D$8)+1 &lt;= ROWS(_xlfn.ANCHORARRAY(_Helper_FilterResults!$A$1)),
    INDEX(_xlfn.ANCHORARRAY(_Helper_FilterResults!$A$1), ROW()-ROW($D$8)+1, 9),
    ""
)</f>
        <v>District 12</v>
      </c>
      <c r="M25" s="28" t="str" cm="1">
        <f t="array" ref="M25">IF(
    ROW()-ROW($D$8)+1 &lt;= ROWS(_xlfn.ANCHORARRAY(_Helper_FilterResults!$A$1)),
    INDEX(_xlfn.ANCHORARRAY(_Helper_FilterResults!$A$1), ROW()-ROW($D$8)+1, 10),
    ""
)</f>
        <v>No</v>
      </c>
      <c r="N25" s="34" t="str" cm="1">
        <f t="array" ref="N25">IF(
    ROW()-ROW($D$8)+1 &lt;= ROWS(_xlfn.ANCHORARRAY(_Helper_FilterResults!$A$1)),
    INDEX(_xlfn.ANCHORARRAY(_Helper_FilterResults!$A$1), ROW()-ROW($D$8)+1, 11),
    ""
)</f>
        <v>No</v>
      </c>
      <c r="O25" s="28" t="str" cm="1">
        <f t="array" ref="O25">IF(
    ROW()-ROW($D$8)+1 &lt;= ROWS(_xlfn.ANCHORARRAY(_Helper_FilterResults!$A$1)),
    INDEX(_xlfn.ANCHORARRAY(_Helper_FilterResults!$A$1), ROW()-ROW($D$8)+1, 12),
    ""
)</f>
        <v>NA</v>
      </c>
      <c r="P25" s="33" t="str" cm="1">
        <f t="array" ref="P25">IF(
    ROW()-ROW($D$8)+1 &lt;= ROWS(_xlfn.ANCHORARRAY(_Helper_FilterResults!$A$1)),
    INDEX(_xlfn.ANCHORARRAY(_Helper_FilterResults!$A$1), ROW()-ROW($D$8)+1, 13),
    ""
)</f>
        <v>Psychiatric Health Facility</v>
      </c>
      <c r="Q25" s="33" t="str" cm="1">
        <f t="array" ref="Q25">IF(
    ROW()-ROW($D$8)+1 &lt;= ROWS(_xlfn.ANCHORARRAY(_Helper_FilterResults!$A$1)),
    INDEX(_xlfn.ANCHORARRAY(_Helper_FilterResults!$A$1), ROW()-ROW($D$8)+1, 14),
    ""
)</f>
        <v>Investor - Corporation</v>
      </c>
    </row>
    <row r="26" spans="4:17" x14ac:dyDescent="0.3">
      <c r="D26" s="5" cm="1">
        <f t="array" ref="D26">IF(
    ROW()-ROW($D$8)+1 &lt;= ROWS(_xlfn.ANCHORARRAY(_Helper_FilterResults!$A$1)),
    INDEX(_xlfn.ANCHORARRAY(_Helper_FilterResults!$A$1), ROW()-ROW($D$8)+1, 1),
    ""
)</f>
        <v>106014226</v>
      </c>
      <c r="E26" s="5" t="str" cm="1">
        <f t="array" ref="E26">IF(
    ROW()-ROW($D$8)+1 &lt;= ROWS(_xlfn.ANCHORARRAY(_Helper_FilterResults!$A$1)),
    INDEX(_xlfn.ANCHORARRAY(_Helper_FilterResults!$A$1), ROW()-ROW($D$8)+1, 2),
    ""
)</f>
        <v>TELECARE WILLOW ROCK CENTER</v>
      </c>
      <c r="F26" s="5" t="str" cm="1">
        <f t="array" ref="F26">IF(
    ROW()-ROW($D$8)+1 &lt;= ROWS(_xlfn.ANCHORARRAY(_Helper_FilterResults!$A$1)),
    INDEX(_xlfn.ANCHORARRAY(_Helper_FilterResults!$A$1), ROW()-ROW($D$8)+1, 3),
    ""
)</f>
        <v>2050 FAIRMONT DRIVE</v>
      </c>
      <c r="G26" s="5" t="str" cm="1">
        <f t="array" ref="G26">IF(
    ROW()-ROW($D$8)+1 &lt;= ROWS(_xlfn.ANCHORARRAY(_Helper_FilterResults!$A$1)),
    INDEX(_xlfn.ANCHORARRAY(_Helper_FilterResults!$A$1), ROW()-ROW($D$8)+1, 4),
    ""
)</f>
        <v>SAN LEANDRO</v>
      </c>
      <c r="H26" s="5" cm="1">
        <f t="array" ref="H26">IF(
    ROW()-ROW($D$8)+1 &lt;= ROWS(_xlfn.ANCHORARRAY(_Helper_FilterResults!$A$1)),
    INDEX(_xlfn.ANCHORARRAY(_Helper_FilterResults!$A$1), ROW()-ROW($D$8)+1, 5),
    ""
)</f>
        <v>94578</v>
      </c>
      <c r="I26" s="28" t="str" cm="1">
        <f t="array" ref="I26">IF(
    ROW()-ROW($D$8)+1 &lt;= ROWS(_xlfn.ANCHORARRAY(_Helper_FilterResults!$A$1)),
    INDEX(_xlfn.ANCHORARRAY(_Helper_FilterResults!$A$1), ROW()-ROW($D$8)+1, 6),
    ""
)</f>
        <v>District 20</v>
      </c>
      <c r="J26" s="28" t="str" cm="1">
        <f t="array" ref="J26">IF(
    ROW()-ROW($D$8)+1 &lt;= ROWS(_xlfn.ANCHORARRAY(_Helper_FilterResults!$A$1)),
    INDEX(_xlfn.ANCHORARRAY(_Helper_FilterResults!$A$1), ROW()-ROW($D$8)+1, 7),
    ""
)</f>
        <v>District 9</v>
      </c>
      <c r="K26" s="28" t="str" cm="1">
        <f t="array" ref="K26">IF(
    ROW()-ROW($D$8)+1 &lt;= ROWS(_xlfn.ANCHORARRAY(_Helper_FilterResults!$A$1)),
    INDEX(_xlfn.ANCHORARRAY(_Helper_FilterResults!$A$1), ROW()-ROW($D$8)+1, 8),
    ""
)</f>
        <v>District 14</v>
      </c>
      <c r="L26" s="28" t="str" cm="1">
        <f t="array" ref="L26">IF(
    ROW()-ROW($D$8)+1 &lt;= ROWS(_xlfn.ANCHORARRAY(_Helper_FilterResults!$A$1)),
    INDEX(_xlfn.ANCHORARRAY(_Helper_FilterResults!$A$1), ROW()-ROW($D$8)+1, 9),
    ""
)</f>
        <v>District 10</v>
      </c>
      <c r="M26" s="28" t="str" cm="1">
        <f t="array" ref="M26">IF(
    ROW()-ROW($D$8)+1 &lt;= ROWS(_xlfn.ANCHORARRAY(_Helper_FilterResults!$A$1)),
    INDEX(_xlfn.ANCHORARRAY(_Helper_FilterResults!$A$1), ROW()-ROW($D$8)+1, 10),
    ""
)</f>
        <v>No</v>
      </c>
      <c r="N26" s="34" t="str" cm="1">
        <f t="array" ref="N26">IF(
    ROW()-ROW($D$8)+1 &lt;= ROWS(_xlfn.ANCHORARRAY(_Helper_FilterResults!$A$1)),
    INDEX(_xlfn.ANCHORARRAY(_Helper_FilterResults!$A$1), ROW()-ROW($D$8)+1, 11),
    ""
)</f>
        <v>No</v>
      </c>
      <c r="O26" s="28" t="str" cm="1">
        <f t="array" ref="O26">IF(
    ROW()-ROW($D$8)+1 &lt;= ROWS(_xlfn.ANCHORARRAY(_Helper_FilterResults!$A$1)),
    INDEX(_xlfn.ANCHORARRAY(_Helper_FilterResults!$A$1), ROW()-ROW($D$8)+1, 12),
    ""
)</f>
        <v>NA</v>
      </c>
      <c r="P26" s="33" t="str" cm="1">
        <f t="array" ref="P26">IF(
    ROW()-ROW($D$8)+1 &lt;= ROWS(_xlfn.ANCHORARRAY(_Helper_FilterResults!$A$1)),
    INDEX(_xlfn.ANCHORARRAY(_Helper_FilterResults!$A$1), ROW()-ROW($D$8)+1, 13),
    ""
)</f>
        <v>Psychiatric Health Facility</v>
      </c>
      <c r="Q26" s="33" t="str" cm="1">
        <f t="array" ref="Q26">IF(
    ROW()-ROW($D$8)+1 &lt;= ROWS(_xlfn.ANCHORARRAY(_Helper_FilterResults!$A$1)),
    INDEX(_xlfn.ANCHORARRAY(_Helper_FilterResults!$A$1), ROW()-ROW($D$8)+1, 14),
    ""
)</f>
        <v>Investor - Corporation</v>
      </c>
    </row>
    <row r="27" spans="4:17" x14ac:dyDescent="0.3">
      <c r="D27" s="5" cm="1">
        <f t="array" ref="D27">IF(
    ROW()-ROW($D$8)+1 &lt;= ROWS(_xlfn.ANCHORARRAY(_Helper_FilterResults!$A$1)),
    INDEX(_xlfn.ANCHORARRAY(_Helper_FilterResults!$A$1), ROW()-ROW($D$8)+1, 1),
    ""
)</f>
        <v>106014233</v>
      </c>
      <c r="E27" s="5" t="str" cm="1">
        <f t="array" ref="E27">IF(
    ROW()-ROW($D$8)+1 &lt;= ROWS(_xlfn.ANCHORARRAY(_Helper_FilterResults!$A$1)),
    INDEX(_xlfn.ANCHORARRAY(_Helper_FilterResults!$A$1), ROW()-ROW($D$8)+1, 2),
    ""
)</f>
        <v>EDEN MEDICAL CENTER</v>
      </c>
      <c r="F27" s="5" t="str" cm="1">
        <f t="array" ref="F27">IF(
    ROW()-ROW($D$8)+1 &lt;= ROWS(_xlfn.ANCHORARRAY(_Helper_FilterResults!$A$1)),
    INDEX(_xlfn.ANCHORARRAY(_Helper_FilterResults!$A$1), ROW()-ROW($D$8)+1, 3),
    ""
)</f>
        <v>20103 LAKE CHABOT RD</v>
      </c>
      <c r="G27" s="5" t="str" cm="1">
        <f t="array" ref="G27">IF(
    ROW()-ROW($D$8)+1 &lt;= ROWS(_xlfn.ANCHORARRAY(_Helper_FilterResults!$A$1)),
    INDEX(_xlfn.ANCHORARRAY(_Helper_FilterResults!$A$1), ROW()-ROW($D$8)+1, 4),
    ""
)</f>
        <v>CASTRO VALLEY</v>
      </c>
      <c r="H27" s="5" cm="1">
        <f t="array" ref="H27">IF(
    ROW()-ROW($D$8)+1 &lt;= ROWS(_xlfn.ANCHORARRAY(_Helper_FilterResults!$A$1)),
    INDEX(_xlfn.ANCHORARRAY(_Helper_FilterResults!$A$1), ROW()-ROW($D$8)+1, 5),
    ""
)</f>
        <v>94546</v>
      </c>
      <c r="I27" s="28" t="str" cm="1">
        <f t="array" ref="I27">IF(
    ROW()-ROW($D$8)+1 &lt;= ROWS(_xlfn.ANCHORARRAY(_Helper_FilterResults!$A$1)),
    INDEX(_xlfn.ANCHORARRAY(_Helper_FilterResults!$A$1), ROW()-ROW($D$8)+1, 6),
    ""
)</f>
        <v>District 20</v>
      </c>
      <c r="J27" s="28" t="str" cm="1">
        <f t="array" ref="J27">IF(
    ROW()-ROW($D$8)+1 &lt;= ROWS(_xlfn.ANCHORARRAY(_Helper_FilterResults!$A$1)),
    INDEX(_xlfn.ANCHORARRAY(_Helper_FilterResults!$A$1), ROW()-ROW($D$8)+1, 7),
    ""
)</f>
        <v>District 9</v>
      </c>
      <c r="K27" s="28" t="str" cm="1">
        <f t="array" ref="K27">IF(
    ROW()-ROW($D$8)+1 &lt;= ROWS(_xlfn.ANCHORARRAY(_Helper_FilterResults!$A$1)),
    INDEX(_xlfn.ANCHORARRAY(_Helper_FilterResults!$A$1), ROW()-ROW($D$8)+1, 8),
    ""
)</f>
        <v>District 14</v>
      </c>
      <c r="L27" s="28" t="str" cm="1">
        <f t="array" ref="L27">IF(
    ROW()-ROW($D$8)+1 &lt;= ROWS(_xlfn.ANCHORARRAY(_Helper_FilterResults!$A$1)),
    INDEX(_xlfn.ANCHORARRAY(_Helper_FilterResults!$A$1), ROW()-ROW($D$8)+1, 9),
    ""
)</f>
        <v>District 10</v>
      </c>
      <c r="M27" s="28" t="str" cm="1">
        <f t="array" ref="M27">IF(
    ROW()-ROW($D$8)+1 &lt;= ROWS(_xlfn.ANCHORARRAY(_Helper_FilterResults!$A$1)),
    INDEX(_xlfn.ANCHORARRAY(_Helper_FilterResults!$A$1), ROW()-ROW($D$8)+1, 10),
    ""
)</f>
        <v>No</v>
      </c>
      <c r="N27" s="34" t="str" cm="1">
        <f t="array" ref="N27">IF(
    ROW()-ROW($D$8)+1 &lt;= ROWS(_xlfn.ANCHORARRAY(_Helper_FilterResults!$A$1)),
    INDEX(_xlfn.ANCHORARRAY(_Helper_FilterResults!$A$1), ROW()-ROW($D$8)+1, 11),
    ""
)</f>
        <v>No</v>
      </c>
      <c r="O27" s="28" t="str" cm="1">
        <f t="array" ref="O27">IF(
    ROW()-ROW($D$8)+1 &lt;= ROWS(_xlfn.ANCHORARRAY(_Helper_FilterResults!$A$1)),
    INDEX(_xlfn.ANCHORARRAY(_Helper_FilterResults!$A$1), ROW()-ROW($D$8)+1, 12),
    ""
)</f>
        <v>Level II</v>
      </c>
      <c r="P27" s="33" t="str" cm="1">
        <f t="array" ref="P27">IF(
    ROW()-ROW($D$8)+1 &lt;= ROWS(_xlfn.ANCHORARRAY(_Helper_FilterResults!$A$1)),
    INDEX(_xlfn.ANCHORARRAY(_Helper_FilterResults!$A$1), ROW()-ROW($D$8)+1, 13),
    ""
)</f>
        <v>General Acute Care Hospital</v>
      </c>
      <c r="Q27" s="33" t="str" cm="1">
        <f t="array" ref="Q27">IF(
    ROW()-ROW($D$8)+1 &lt;= ROWS(_xlfn.ANCHORARRAY(_Helper_FilterResults!$A$1)),
    INDEX(_xlfn.ANCHORARRAY(_Helper_FilterResults!$A$1), ROW()-ROW($D$8)+1, 14),
    ""
)</f>
        <v>Non-Profit Corporation</v>
      </c>
    </row>
    <row r="28" spans="4:17" x14ac:dyDescent="0.3">
      <c r="D28" s="5" cm="1">
        <f t="array" ref="D28">IF(
    ROW()-ROW($D$8)+1 &lt;= ROWS(_xlfn.ANCHORARRAY(_Helper_FilterResults!$A$1)),
    INDEX(_xlfn.ANCHORARRAY(_Helper_FilterResults!$A$1), ROW()-ROW($D$8)+1, 1),
    ""
)</f>
        <v>106014326</v>
      </c>
      <c r="E28" s="5" t="str" cm="1">
        <f t="array" ref="E28">IF(
    ROW()-ROW($D$8)+1 &lt;= ROWS(_xlfn.ANCHORARRAY(_Helper_FilterResults!$A$1)),
    INDEX(_xlfn.ANCHORARRAY(_Helper_FilterResults!$A$1), ROW()-ROW($D$8)+1, 2),
    ""
)</f>
        <v>KAISER FOUNDATION HOSPITAL - OAKLAND/RICHMOND</v>
      </c>
      <c r="F28" s="5" t="str" cm="1">
        <f t="array" ref="F28">IF(
    ROW()-ROW($D$8)+1 &lt;= ROWS(_xlfn.ANCHORARRAY(_Helper_FilterResults!$A$1)),
    INDEX(_xlfn.ANCHORARRAY(_Helper_FilterResults!$A$1), ROW()-ROW($D$8)+1, 3),
    ""
)</f>
        <v>275 W. MACARTHUR BLVD.</v>
      </c>
      <c r="G28" s="5" t="str" cm="1">
        <f t="array" ref="G28">IF(
    ROW()-ROW($D$8)+1 &lt;= ROWS(_xlfn.ANCHORARRAY(_Helper_FilterResults!$A$1)),
    INDEX(_xlfn.ANCHORARRAY(_Helper_FilterResults!$A$1), ROW()-ROW($D$8)+1, 4),
    ""
)</f>
        <v>OAKLAND</v>
      </c>
      <c r="H28" s="5" cm="1">
        <f t="array" ref="H28">IF(
    ROW()-ROW($D$8)+1 &lt;= ROWS(_xlfn.ANCHORARRAY(_Helper_FilterResults!$A$1)),
    INDEX(_xlfn.ANCHORARRAY(_Helper_FilterResults!$A$1), ROW()-ROW($D$8)+1, 5),
    ""
)</f>
        <v>94611</v>
      </c>
      <c r="I28" s="28" t="str" cm="1">
        <f t="array" ref="I28">IF(
    ROW()-ROW($D$8)+1 &lt;= ROWS(_xlfn.ANCHORARRAY(_Helper_FilterResults!$A$1)),
    INDEX(_xlfn.ANCHORARRAY(_Helper_FilterResults!$A$1), ROW()-ROW($D$8)+1, 6),
    ""
)</f>
        <v>District 18</v>
      </c>
      <c r="J28" s="28" t="str" cm="1">
        <f t="array" ref="J28">IF(
    ROW()-ROW($D$8)+1 &lt;= ROWS(_xlfn.ANCHORARRAY(_Helper_FilterResults!$A$1)),
    INDEX(_xlfn.ANCHORARRAY(_Helper_FilterResults!$A$1), ROW()-ROW($D$8)+1, 7),
    ""
)</f>
        <v>District 7</v>
      </c>
      <c r="K28" s="28" t="str" cm="1">
        <f t="array" ref="K28">IF(
    ROW()-ROW($D$8)+1 &lt;= ROWS(_xlfn.ANCHORARRAY(_Helper_FilterResults!$A$1)),
    INDEX(_xlfn.ANCHORARRAY(_Helper_FilterResults!$A$1), ROW()-ROW($D$8)+1, 8),
    ""
)</f>
        <v>District 12</v>
      </c>
      <c r="L28" s="28" t="str" cm="1">
        <f t="array" ref="L28">IF(
    ROW()-ROW($D$8)+1 &lt;= ROWS(_xlfn.ANCHORARRAY(_Helper_FilterResults!$A$1)),
    INDEX(_xlfn.ANCHORARRAY(_Helper_FilterResults!$A$1), ROW()-ROW($D$8)+1, 9),
    ""
)</f>
        <v>District 12</v>
      </c>
      <c r="M28" s="28" t="str" cm="1">
        <f t="array" ref="M28">IF(
    ROW()-ROW($D$8)+1 &lt;= ROWS(_xlfn.ANCHORARRAY(_Helper_FilterResults!$A$1)),
    INDEX(_xlfn.ANCHORARRAY(_Helper_FilterResults!$A$1), ROW()-ROW($D$8)+1, 10),
    ""
)</f>
        <v>Yes</v>
      </c>
      <c r="N28" s="34" t="str" cm="1">
        <f t="array" ref="N28">IF(
    ROW()-ROW($D$8)+1 &lt;= ROWS(_xlfn.ANCHORARRAY(_Helper_FilterResults!$A$1)),
    INDEX(_xlfn.ANCHORARRAY(_Helper_FilterResults!$A$1), ROW()-ROW($D$8)+1, 11),
    ""
)</f>
        <v>No</v>
      </c>
      <c r="O28" s="28" t="str" cm="1">
        <f t="array" ref="O28">IF(
    ROW()-ROW($D$8)+1 &lt;= ROWS(_xlfn.ANCHORARRAY(_Helper_FilterResults!$A$1)),
    INDEX(_xlfn.ANCHORARRAY(_Helper_FilterResults!$A$1), ROW()-ROW($D$8)+1, 12),
    ""
)</f>
        <v>NA</v>
      </c>
      <c r="P28" s="33" t="str" cm="1">
        <f t="array" ref="P28">IF(
    ROW()-ROW($D$8)+1 &lt;= ROWS(_xlfn.ANCHORARRAY(_Helper_FilterResults!$A$1)),
    INDEX(_xlfn.ANCHORARRAY(_Helper_FilterResults!$A$1), ROW()-ROW($D$8)+1, 13),
    ""
)</f>
        <v>General Acute Care Hospital</v>
      </c>
      <c r="Q28" s="33" t="str" cm="1">
        <f t="array" ref="Q28">IF(
    ROW()-ROW($D$8)+1 &lt;= ROWS(_xlfn.ANCHORARRAY(_Helper_FilterResults!$A$1)),
    INDEX(_xlfn.ANCHORARRAY(_Helper_FilterResults!$A$1), ROW()-ROW($D$8)+1, 14),
    ""
)</f>
        <v>Non-Profit Corporation</v>
      </c>
    </row>
    <row r="29" spans="4:17" x14ac:dyDescent="0.3">
      <c r="D29" s="5" cm="1">
        <f t="array" ref="D29">IF(
    ROW()-ROW($D$8)+1 &lt;= ROWS(_xlfn.ANCHORARRAY(_Helper_FilterResults!$A$1)),
    INDEX(_xlfn.ANCHORARRAY(_Helper_FilterResults!$A$1), ROW()-ROW($D$8)+1, 1),
    ""
)</f>
        <v>106014337</v>
      </c>
      <c r="E29" s="5" t="str" cm="1">
        <f t="array" ref="E29">IF(
    ROW()-ROW($D$8)+1 &lt;= ROWS(_xlfn.ANCHORARRAY(_Helper_FilterResults!$A$1)),
    INDEX(_xlfn.ANCHORARRAY(_Helper_FilterResults!$A$1), ROW()-ROW($D$8)+1, 2),
    ""
)</f>
        <v>KAISER FOUNDATION HOSPITAL - SAN LEANDRO</v>
      </c>
      <c r="F29" s="5" t="str" cm="1">
        <f t="array" ref="F29">IF(
    ROW()-ROW($D$8)+1 &lt;= ROWS(_xlfn.ANCHORARRAY(_Helper_FilterResults!$A$1)),
    INDEX(_xlfn.ANCHORARRAY(_Helper_FilterResults!$A$1), ROW()-ROW($D$8)+1, 3),
    ""
)</f>
        <v>2500 MERCED STREET</v>
      </c>
      <c r="G29" s="5" t="str" cm="1">
        <f t="array" ref="G29">IF(
    ROW()-ROW($D$8)+1 &lt;= ROWS(_xlfn.ANCHORARRAY(_Helper_FilterResults!$A$1)),
    INDEX(_xlfn.ANCHORARRAY(_Helper_FilterResults!$A$1), ROW()-ROW($D$8)+1, 4),
    ""
)</f>
        <v>SAN LEANDRO</v>
      </c>
      <c r="H29" s="5" cm="1">
        <f t="array" ref="H29">IF(
    ROW()-ROW($D$8)+1 &lt;= ROWS(_xlfn.ANCHORARRAY(_Helper_FilterResults!$A$1)),
    INDEX(_xlfn.ANCHORARRAY(_Helper_FilterResults!$A$1), ROW()-ROW($D$8)+1, 5),
    ""
)</f>
        <v>94577</v>
      </c>
      <c r="I29" s="28" t="str" cm="1">
        <f t="array" ref="I29">IF(
    ROW()-ROW($D$8)+1 &lt;= ROWS(_xlfn.ANCHORARRAY(_Helper_FilterResults!$A$1)),
    INDEX(_xlfn.ANCHORARRAY(_Helper_FilterResults!$A$1), ROW()-ROW($D$8)+1, 6),
    ""
)</f>
        <v>District 20</v>
      </c>
      <c r="J29" s="28" t="str" cm="1">
        <f t="array" ref="J29">IF(
    ROW()-ROW($D$8)+1 &lt;= ROWS(_xlfn.ANCHORARRAY(_Helper_FilterResults!$A$1)),
    INDEX(_xlfn.ANCHORARRAY(_Helper_FilterResults!$A$1), ROW()-ROW($D$8)+1, 7),
    ""
)</f>
        <v>District 9</v>
      </c>
      <c r="K29" s="28" t="str" cm="1">
        <f t="array" ref="K29">IF(
    ROW()-ROW($D$8)+1 &lt;= ROWS(_xlfn.ANCHORARRAY(_Helper_FilterResults!$A$1)),
    INDEX(_xlfn.ANCHORARRAY(_Helper_FilterResults!$A$1), ROW()-ROW($D$8)+1, 8),
    ""
)</f>
        <v>District 12</v>
      </c>
      <c r="L29" s="28" t="str" cm="1">
        <f t="array" ref="L29">IF(
    ROW()-ROW($D$8)+1 &lt;= ROWS(_xlfn.ANCHORARRAY(_Helper_FilterResults!$A$1)),
    INDEX(_xlfn.ANCHORARRAY(_Helper_FilterResults!$A$1), ROW()-ROW($D$8)+1, 9),
    ""
)</f>
        <v>District 12</v>
      </c>
      <c r="M29" s="28" t="str" cm="1">
        <f t="array" ref="M29">IF(
    ROW()-ROW($D$8)+1 &lt;= ROWS(_xlfn.ANCHORARRAY(_Helper_FilterResults!$A$1)),
    INDEX(_xlfn.ANCHORARRAY(_Helper_FilterResults!$A$1), ROW()-ROW($D$8)+1, 10),
    ""
)</f>
        <v>No</v>
      </c>
      <c r="N29" s="34" t="str" cm="1">
        <f t="array" ref="N29">IF(
    ROW()-ROW($D$8)+1 &lt;= ROWS(_xlfn.ANCHORARRAY(_Helper_FilterResults!$A$1)),
    INDEX(_xlfn.ANCHORARRAY(_Helper_FilterResults!$A$1), ROW()-ROW($D$8)+1, 11),
    ""
)</f>
        <v>No</v>
      </c>
      <c r="O29" s="28" t="str" cm="1">
        <f t="array" ref="O29">IF(
    ROW()-ROW($D$8)+1 &lt;= ROWS(_xlfn.ANCHORARRAY(_Helper_FilterResults!$A$1)),
    INDEX(_xlfn.ANCHORARRAY(_Helper_FilterResults!$A$1), ROW()-ROW($D$8)+1, 12),
    ""
)</f>
        <v>NA</v>
      </c>
      <c r="P29" s="33" t="str" cm="1">
        <f t="array" ref="P29">IF(
    ROW()-ROW($D$8)+1 &lt;= ROWS(_xlfn.ANCHORARRAY(_Helper_FilterResults!$A$1)),
    INDEX(_xlfn.ANCHORARRAY(_Helper_FilterResults!$A$1), ROW()-ROW($D$8)+1, 13),
    ""
)</f>
        <v>General Acute Care Hospital</v>
      </c>
      <c r="Q29" s="33" t="str" cm="1">
        <f t="array" ref="Q29">IF(
    ROW()-ROW($D$8)+1 &lt;= ROWS(_xlfn.ANCHORARRAY(_Helper_FilterResults!$A$1)),
    INDEX(_xlfn.ANCHORARRAY(_Helper_FilterResults!$A$1), ROW()-ROW($D$8)+1, 14),
    ""
)</f>
        <v>Non-Profit Corporation</v>
      </c>
    </row>
    <row r="30" spans="4:17" x14ac:dyDescent="0.3">
      <c r="D30" s="5" cm="1">
        <f t="array" ref="D30">IF(
    ROW()-ROW($D$8)+1 &lt;= ROWS(_xlfn.ANCHORARRAY(_Helper_FilterResults!$A$1)),
    INDEX(_xlfn.ANCHORARRAY(_Helper_FilterResults!$A$1), ROW()-ROW($D$8)+1, 1),
    ""
)</f>
        <v>106034002</v>
      </c>
      <c r="E30" s="5" t="str" cm="1">
        <f t="array" ref="E30">IF(
    ROW()-ROW($D$8)+1 &lt;= ROWS(_xlfn.ANCHORARRAY(_Helper_FilterResults!$A$1)),
    INDEX(_xlfn.ANCHORARRAY(_Helper_FilterResults!$A$1), ROW()-ROW($D$8)+1, 2),
    ""
)</f>
        <v>SUTTER AMADOR HOSPITAL</v>
      </c>
      <c r="F30" s="5" t="str" cm="1">
        <f t="array" ref="F30">IF(
    ROW()-ROW($D$8)+1 &lt;= ROWS(_xlfn.ANCHORARRAY(_Helper_FilterResults!$A$1)),
    INDEX(_xlfn.ANCHORARRAY(_Helper_FilterResults!$A$1), ROW()-ROW($D$8)+1, 3),
    ""
)</f>
        <v>200 MISSION BLVD</v>
      </c>
      <c r="G30" s="5" t="str" cm="1">
        <f t="array" ref="G30">IF(
    ROW()-ROW($D$8)+1 &lt;= ROWS(_xlfn.ANCHORARRAY(_Helper_FilterResults!$A$1)),
    INDEX(_xlfn.ANCHORARRAY(_Helper_FilterResults!$A$1), ROW()-ROW($D$8)+1, 4),
    ""
)</f>
        <v>JACKSON</v>
      </c>
      <c r="H30" s="5" cm="1">
        <f t="array" ref="H30">IF(
    ROW()-ROW($D$8)+1 &lt;= ROWS(_xlfn.ANCHORARRAY(_Helper_FilterResults!$A$1)),
    INDEX(_xlfn.ANCHORARRAY(_Helper_FilterResults!$A$1), ROW()-ROW($D$8)+1, 5),
    ""
)</f>
        <v>95642</v>
      </c>
      <c r="I30" s="28" t="str" cm="1">
        <f t="array" ref="I30">IF(
    ROW()-ROW($D$8)+1 &lt;= ROWS(_xlfn.ANCHORARRAY(_Helper_FilterResults!$A$1)),
    INDEX(_xlfn.ANCHORARRAY(_Helper_FilterResults!$A$1), ROW()-ROW($D$8)+1, 6),
    ""
)</f>
        <v>District 1</v>
      </c>
      <c r="J30" s="28" t="str" cm="1">
        <f t="array" ref="J30">IF(
    ROW()-ROW($D$8)+1 &lt;= ROWS(_xlfn.ANCHORARRAY(_Helper_FilterResults!$A$1)),
    INDEX(_xlfn.ANCHORARRAY(_Helper_FilterResults!$A$1), ROW()-ROW($D$8)+1, 7),
    ""
)</f>
        <v>District 4</v>
      </c>
      <c r="K30" s="28" t="str" cm="1">
        <f t="array" ref="K30">IF(
    ROW()-ROW($D$8)+1 &lt;= ROWS(_xlfn.ANCHORARRAY(_Helper_FilterResults!$A$1)),
    INDEX(_xlfn.ANCHORARRAY(_Helper_FilterResults!$A$1), ROW()-ROW($D$8)+1, 8),
    ""
)</f>
        <v>District 5</v>
      </c>
      <c r="L30" s="28" t="str" cm="1">
        <f t="array" ref="L30">IF(
    ROW()-ROW($D$8)+1 &lt;= ROWS(_xlfn.ANCHORARRAY(_Helper_FilterResults!$A$1)),
    INDEX(_xlfn.ANCHORARRAY(_Helper_FilterResults!$A$1), ROW()-ROW($D$8)+1, 9),
    ""
)</f>
        <v>District 5</v>
      </c>
      <c r="M30" s="28" t="str" cm="1">
        <f t="array" ref="M30">IF(
    ROW()-ROW($D$8)+1 &lt;= ROWS(_xlfn.ANCHORARRAY(_Helper_FilterResults!$A$1)),
    INDEX(_xlfn.ANCHORARRAY(_Helper_FilterResults!$A$1), ROW()-ROW($D$8)+1, 10),
    ""
)</f>
        <v>No</v>
      </c>
      <c r="N30" s="34" t="str" cm="1">
        <f t="array" ref="N30">IF(
    ROW()-ROW($D$8)+1 &lt;= ROWS(_xlfn.ANCHORARRAY(_Helper_FilterResults!$A$1)),
    INDEX(_xlfn.ANCHORARRAY(_Helper_FilterResults!$A$1), ROW()-ROW($D$8)+1, 11),
    ""
)</f>
        <v>Yes</v>
      </c>
      <c r="O30" s="28" t="str" cm="1">
        <f t="array" ref="O30">IF(
    ROW()-ROW($D$8)+1 &lt;= ROWS(_xlfn.ANCHORARRAY(_Helper_FilterResults!$A$1)),
    INDEX(_xlfn.ANCHORARRAY(_Helper_FilterResults!$A$1), ROW()-ROW($D$8)+1, 12),
    ""
)</f>
        <v>NA</v>
      </c>
      <c r="P30" s="33" t="str" cm="1">
        <f t="array" ref="P30">IF(
    ROW()-ROW($D$8)+1 &lt;= ROWS(_xlfn.ANCHORARRAY(_Helper_FilterResults!$A$1)),
    INDEX(_xlfn.ANCHORARRAY(_Helper_FilterResults!$A$1), ROW()-ROW($D$8)+1, 13),
    ""
)</f>
        <v>General Acute Care Hospital</v>
      </c>
      <c r="Q30" s="33" t="str" cm="1">
        <f t="array" ref="Q30">IF(
    ROW()-ROW($D$8)+1 &lt;= ROWS(_xlfn.ANCHORARRAY(_Helper_FilterResults!$A$1)),
    INDEX(_xlfn.ANCHORARRAY(_Helper_FilterResults!$A$1), ROW()-ROW($D$8)+1, 14),
    ""
)</f>
        <v>Non-Profit Corporation</v>
      </c>
    </row>
    <row r="31" spans="4:17" x14ac:dyDescent="0.3">
      <c r="D31" s="5" cm="1">
        <f t="array" ref="D31">IF(
    ROW()-ROW($D$8)+1 &lt;= ROWS(_xlfn.ANCHORARRAY(_Helper_FilterResults!$A$1)),
    INDEX(_xlfn.ANCHORARRAY(_Helper_FilterResults!$A$1), ROW()-ROW($D$8)+1, 1),
    ""
)</f>
        <v>106040802</v>
      </c>
      <c r="E31" s="5" t="str" cm="1">
        <f t="array" ref="E31">IF(
    ROW()-ROW($D$8)+1 &lt;= ROWS(_xlfn.ANCHORARRAY(_Helper_FilterResults!$A$1)),
    INDEX(_xlfn.ANCHORARRAY(_Helper_FilterResults!$A$1), ROW()-ROW($D$8)+1, 2),
    ""
)</f>
        <v>ORCHARD HOSPITAL</v>
      </c>
      <c r="F31" s="5" t="str" cm="1">
        <f t="array" ref="F31">IF(
    ROW()-ROW($D$8)+1 &lt;= ROWS(_xlfn.ANCHORARRAY(_Helper_FilterResults!$A$1)),
    INDEX(_xlfn.ANCHORARRAY(_Helper_FilterResults!$A$1), ROW()-ROW($D$8)+1, 3),
    ""
)</f>
        <v>240 SPRUCE STREET</v>
      </c>
      <c r="G31" s="5" t="str" cm="1">
        <f t="array" ref="G31">IF(
    ROW()-ROW($D$8)+1 &lt;= ROWS(_xlfn.ANCHORARRAY(_Helper_FilterResults!$A$1)),
    INDEX(_xlfn.ANCHORARRAY(_Helper_FilterResults!$A$1), ROW()-ROW($D$8)+1, 4),
    ""
)</f>
        <v>GRIDLEY</v>
      </c>
      <c r="H31" s="5" cm="1">
        <f t="array" ref="H31">IF(
    ROW()-ROW($D$8)+1 &lt;= ROWS(_xlfn.ANCHORARRAY(_Helper_FilterResults!$A$1)),
    INDEX(_xlfn.ANCHORARRAY(_Helper_FilterResults!$A$1), ROW()-ROW($D$8)+1, 5),
    ""
)</f>
        <v>95948</v>
      </c>
      <c r="I31" s="28" t="str" cm="1">
        <f t="array" ref="I31">IF(
    ROW()-ROW($D$8)+1 &lt;= ROWS(_xlfn.ANCHORARRAY(_Helper_FilterResults!$A$1)),
    INDEX(_xlfn.ANCHORARRAY(_Helper_FilterResults!$A$1), ROW()-ROW($D$8)+1, 6),
    ""
)</f>
        <v>District 3</v>
      </c>
      <c r="J31" s="28" t="str" cm="1">
        <f t="array" ref="J31">IF(
    ROW()-ROW($D$8)+1 &lt;= ROWS(_xlfn.ANCHORARRAY(_Helper_FilterResults!$A$1)),
    INDEX(_xlfn.ANCHORARRAY(_Helper_FilterResults!$A$1), ROW()-ROW($D$8)+1, 7),
    ""
)</f>
        <v>District 1</v>
      </c>
      <c r="K31" s="28" t="str" cm="1">
        <f t="array" ref="K31">IF(
    ROW()-ROW($D$8)+1 &lt;= ROWS(_xlfn.ANCHORARRAY(_Helper_FilterResults!$A$1)),
    INDEX(_xlfn.ANCHORARRAY(_Helper_FilterResults!$A$1), ROW()-ROW($D$8)+1, 8),
    ""
)</f>
        <v>District 1</v>
      </c>
      <c r="L31" s="28" t="str" cm="1">
        <f t="array" ref="L31">IF(
    ROW()-ROW($D$8)+1 &lt;= ROWS(_xlfn.ANCHORARRAY(_Helper_FilterResults!$A$1)),
    INDEX(_xlfn.ANCHORARRAY(_Helper_FilterResults!$A$1), ROW()-ROW($D$8)+1, 9),
    ""
)</f>
        <v>District 1</v>
      </c>
      <c r="M31" s="28" t="str" cm="1">
        <f t="array" ref="M31">IF(
    ROW()-ROW($D$8)+1 &lt;= ROWS(_xlfn.ANCHORARRAY(_Helper_FilterResults!$A$1)),
    INDEX(_xlfn.ANCHORARRAY(_Helper_FilterResults!$A$1), ROW()-ROW($D$8)+1, 10),
    ""
)</f>
        <v>No</v>
      </c>
      <c r="N31" s="34" t="str" cm="1">
        <f t="array" ref="N31">IF(
    ROW()-ROW($D$8)+1 &lt;= ROWS(_xlfn.ANCHORARRAY(_Helper_FilterResults!$A$1)),
    INDEX(_xlfn.ANCHORARRAY(_Helper_FilterResults!$A$1), ROW()-ROW($D$8)+1, 11),
    ""
)</f>
        <v>Yes</v>
      </c>
      <c r="O31" s="28" t="str" cm="1">
        <f t="array" ref="O31">IF(
    ROW()-ROW($D$8)+1 &lt;= ROWS(_xlfn.ANCHORARRAY(_Helper_FilterResults!$A$1)),
    INDEX(_xlfn.ANCHORARRAY(_Helper_FilterResults!$A$1), ROW()-ROW($D$8)+1, 12),
    ""
)</f>
        <v>NA</v>
      </c>
      <c r="P31" s="33" t="str" cm="1">
        <f t="array" ref="P31">IF(
    ROW()-ROW($D$8)+1 &lt;= ROWS(_xlfn.ANCHORARRAY(_Helper_FilterResults!$A$1)),
    INDEX(_xlfn.ANCHORARRAY(_Helper_FilterResults!$A$1), ROW()-ROW($D$8)+1, 13),
    ""
)</f>
        <v>General Acute Care Hospital</v>
      </c>
      <c r="Q31" s="33" t="str" cm="1">
        <f t="array" ref="Q31">IF(
    ROW()-ROW($D$8)+1 &lt;= ROWS(_xlfn.ANCHORARRAY(_Helper_FilterResults!$A$1)),
    INDEX(_xlfn.ANCHORARRAY(_Helper_FilterResults!$A$1), ROW()-ROW($D$8)+1, 14),
    ""
)</f>
        <v>Non-Profit Corporation</v>
      </c>
    </row>
    <row r="32" spans="4:17" x14ac:dyDescent="0.3">
      <c r="D32" s="5" cm="1">
        <f t="array" ref="D32">IF(
    ROW()-ROW($D$8)+1 &lt;= ROWS(_xlfn.ANCHORARRAY(_Helper_FilterResults!$A$1)),
    INDEX(_xlfn.ANCHORARRAY(_Helper_FilterResults!$A$1), ROW()-ROW($D$8)+1, 1),
    ""
)</f>
        <v>106040828</v>
      </c>
      <c r="E32" s="5" t="str" cm="1">
        <f t="array" ref="E32">IF(
    ROW()-ROW($D$8)+1 &lt;= ROWS(_xlfn.ANCHORARRAY(_Helper_FilterResults!$A$1)),
    INDEX(_xlfn.ANCHORARRAY(_Helper_FilterResults!$A$1), ROW()-ROW($D$8)+1, 2),
    ""
)</f>
        <v>ENLOE MEDICAL CENTER - COHASSET</v>
      </c>
      <c r="F32" s="5" t="str" cm="1">
        <f t="array" ref="F32">IF(
    ROW()-ROW($D$8)+1 &lt;= ROWS(_xlfn.ANCHORARRAY(_Helper_FilterResults!$A$1)),
    INDEX(_xlfn.ANCHORARRAY(_Helper_FilterResults!$A$1), ROW()-ROW($D$8)+1, 3),
    ""
)</f>
        <v>560 COHASSET ROAD</v>
      </c>
      <c r="G32" s="5" t="str" cm="1">
        <f t="array" ref="G32">IF(
    ROW()-ROW($D$8)+1 &lt;= ROWS(_xlfn.ANCHORARRAY(_Helper_FilterResults!$A$1)),
    INDEX(_xlfn.ANCHORARRAY(_Helper_FilterResults!$A$1), ROW()-ROW($D$8)+1, 4),
    ""
)</f>
        <v>CHICO</v>
      </c>
      <c r="H32" s="5" cm="1">
        <f t="array" ref="H32">IF(
    ROW()-ROW($D$8)+1 &lt;= ROWS(_xlfn.ANCHORARRAY(_Helper_FilterResults!$A$1)),
    INDEX(_xlfn.ANCHORARRAY(_Helper_FilterResults!$A$1), ROW()-ROW($D$8)+1, 5),
    ""
)</f>
        <v>95926</v>
      </c>
      <c r="I32" s="28" t="str" cm="1">
        <f t="array" ref="I32">IF(
    ROW()-ROW($D$8)+1 &lt;= ROWS(_xlfn.ANCHORARRAY(_Helper_FilterResults!$A$1)),
    INDEX(_xlfn.ANCHORARRAY(_Helper_FilterResults!$A$1), ROW()-ROW($D$8)+1, 6),
    ""
)</f>
        <v>District 3</v>
      </c>
      <c r="J32" s="28" t="str" cm="1">
        <f t="array" ref="J32">IF(
    ROW()-ROW($D$8)+1 &lt;= ROWS(_xlfn.ANCHORARRAY(_Helper_FilterResults!$A$1)),
    INDEX(_xlfn.ANCHORARRAY(_Helper_FilterResults!$A$1), ROW()-ROW($D$8)+1, 7),
    ""
)</f>
        <v>District 1</v>
      </c>
      <c r="K32" s="28" t="str" cm="1">
        <f t="array" ref="K32">IF(
    ROW()-ROW($D$8)+1 &lt;= ROWS(_xlfn.ANCHORARRAY(_Helper_FilterResults!$A$1)),
    INDEX(_xlfn.ANCHORARRAY(_Helper_FilterResults!$A$1), ROW()-ROW($D$8)+1, 8),
    ""
)</f>
        <v>District 1</v>
      </c>
      <c r="L32" s="28" t="str" cm="1">
        <f t="array" ref="L32">IF(
    ROW()-ROW($D$8)+1 &lt;= ROWS(_xlfn.ANCHORARRAY(_Helper_FilterResults!$A$1)),
    INDEX(_xlfn.ANCHORARRAY(_Helper_FilterResults!$A$1), ROW()-ROW($D$8)+1, 9),
    ""
)</f>
        <v>District 1</v>
      </c>
      <c r="M32" s="28" t="str" cm="1">
        <f t="array" ref="M32">IF(
    ROW()-ROW($D$8)+1 &lt;= ROWS(_xlfn.ANCHORARRAY(_Helper_FilterResults!$A$1)),
    INDEX(_xlfn.ANCHORARRAY(_Helper_FilterResults!$A$1), ROW()-ROW($D$8)+1, 10),
    ""
)</f>
        <v>No</v>
      </c>
      <c r="N32" s="34" t="str" cm="1">
        <f t="array" ref="N32">IF(
    ROW()-ROW($D$8)+1 &lt;= ROWS(_xlfn.ANCHORARRAY(_Helper_FilterResults!$A$1)),
    INDEX(_xlfn.ANCHORARRAY(_Helper_FilterResults!$A$1), ROW()-ROW($D$8)+1, 11),
    ""
)</f>
        <v>No</v>
      </c>
      <c r="O32" s="28" t="str" cm="1">
        <f t="array" ref="O32">IF(
    ROW()-ROW($D$8)+1 &lt;= ROWS(_xlfn.ANCHORARRAY(_Helper_FilterResults!$A$1)),
    INDEX(_xlfn.ANCHORARRAY(_Helper_FilterResults!$A$1), ROW()-ROW($D$8)+1, 12),
    ""
)</f>
        <v>NA</v>
      </c>
      <c r="P32" s="33" t="str" cm="1">
        <f t="array" ref="P32">IF(
    ROW()-ROW($D$8)+1 &lt;= ROWS(_xlfn.ANCHORARRAY(_Helper_FilterResults!$A$1)),
    INDEX(_xlfn.ANCHORARRAY(_Helper_FilterResults!$A$1), ROW()-ROW($D$8)+1, 13),
    ""
)</f>
        <v>General Acute Care Hospital</v>
      </c>
      <c r="Q32" s="33" t="str" cm="1">
        <f t="array" ref="Q32">IF(
    ROW()-ROW($D$8)+1 &lt;= ROWS(_xlfn.ANCHORARRAY(_Helper_FilterResults!$A$1)),
    INDEX(_xlfn.ANCHORARRAY(_Helper_FilterResults!$A$1), ROW()-ROW($D$8)+1, 14),
    ""
)</f>
        <v>Non-Profit Corporation</v>
      </c>
    </row>
    <row r="33" spans="4:17" x14ac:dyDescent="0.3">
      <c r="D33" s="5" cm="1">
        <f t="array" ref="D33">IF(
    ROW()-ROW($D$8)+1 &lt;= ROWS(_xlfn.ANCHORARRAY(_Helper_FilterResults!$A$1)),
    INDEX(_xlfn.ANCHORARRAY(_Helper_FilterResults!$A$1), ROW()-ROW($D$8)+1, 1),
    ""
)</f>
        <v>106040937</v>
      </c>
      <c r="E33" s="5" t="str" cm="1">
        <f t="array" ref="E33">IF(
    ROW()-ROW($D$8)+1 &lt;= ROWS(_xlfn.ANCHORARRAY(_Helper_FilterResults!$A$1)),
    INDEX(_xlfn.ANCHORARRAY(_Helper_FilterResults!$A$1), ROW()-ROW($D$8)+1, 2),
    ""
)</f>
        <v>OROVILLE HOSPITAL</v>
      </c>
      <c r="F33" s="5" t="str" cm="1">
        <f t="array" ref="F33">IF(
    ROW()-ROW($D$8)+1 &lt;= ROWS(_xlfn.ANCHORARRAY(_Helper_FilterResults!$A$1)),
    INDEX(_xlfn.ANCHORARRAY(_Helper_FilterResults!$A$1), ROW()-ROW($D$8)+1, 3),
    ""
)</f>
        <v>2767 OLIVE HIGHWAY</v>
      </c>
      <c r="G33" s="5" t="str" cm="1">
        <f t="array" ref="G33">IF(
    ROW()-ROW($D$8)+1 &lt;= ROWS(_xlfn.ANCHORARRAY(_Helper_FilterResults!$A$1)),
    INDEX(_xlfn.ANCHORARRAY(_Helper_FilterResults!$A$1), ROW()-ROW($D$8)+1, 4),
    ""
)</f>
        <v>OROVILLE</v>
      </c>
      <c r="H33" s="5" cm="1">
        <f t="array" ref="H33">IF(
    ROW()-ROW($D$8)+1 &lt;= ROWS(_xlfn.ANCHORARRAY(_Helper_FilterResults!$A$1)),
    INDEX(_xlfn.ANCHORARRAY(_Helper_FilterResults!$A$1), ROW()-ROW($D$8)+1, 5),
    ""
)</f>
        <v>95966</v>
      </c>
      <c r="I33" s="28" t="str" cm="1">
        <f t="array" ref="I33">IF(
    ROW()-ROW($D$8)+1 &lt;= ROWS(_xlfn.ANCHORARRAY(_Helper_FilterResults!$A$1)),
    INDEX(_xlfn.ANCHORARRAY(_Helper_FilterResults!$A$1), ROW()-ROW($D$8)+1, 6),
    ""
)</f>
        <v>District 3</v>
      </c>
      <c r="J33" s="28" t="str" cm="1">
        <f t="array" ref="J33">IF(
    ROW()-ROW($D$8)+1 &lt;= ROWS(_xlfn.ANCHORARRAY(_Helper_FilterResults!$A$1)),
    INDEX(_xlfn.ANCHORARRAY(_Helper_FilterResults!$A$1), ROW()-ROW($D$8)+1, 7),
    ""
)</f>
        <v>District 1</v>
      </c>
      <c r="K33" s="28" t="str" cm="1">
        <f t="array" ref="K33">IF(
    ROW()-ROW($D$8)+1 &lt;= ROWS(_xlfn.ANCHORARRAY(_Helper_FilterResults!$A$1)),
    INDEX(_xlfn.ANCHORARRAY(_Helper_FilterResults!$A$1), ROW()-ROW($D$8)+1, 8),
    ""
)</f>
        <v>District 1</v>
      </c>
      <c r="L33" s="28" t="str" cm="1">
        <f t="array" ref="L33">IF(
    ROW()-ROW($D$8)+1 &lt;= ROWS(_xlfn.ANCHORARRAY(_Helper_FilterResults!$A$1)),
    INDEX(_xlfn.ANCHORARRAY(_Helper_FilterResults!$A$1), ROW()-ROW($D$8)+1, 9),
    ""
)</f>
        <v>District 1</v>
      </c>
      <c r="M33" s="28" t="str" cm="1">
        <f t="array" ref="M33">IF(
    ROW()-ROW($D$8)+1 &lt;= ROWS(_xlfn.ANCHORARRAY(_Helper_FilterResults!$A$1)),
    INDEX(_xlfn.ANCHORARRAY(_Helper_FilterResults!$A$1), ROW()-ROW($D$8)+1, 10),
    ""
)</f>
        <v>No</v>
      </c>
      <c r="N33" s="34" t="str" cm="1">
        <f t="array" ref="N33">IF(
    ROW()-ROW($D$8)+1 &lt;= ROWS(_xlfn.ANCHORARRAY(_Helper_FilterResults!$A$1)),
    INDEX(_xlfn.ANCHORARRAY(_Helper_FilterResults!$A$1), ROW()-ROW($D$8)+1, 11),
    ""
)</f>
        <v>No</v>
      </c>
      <c r="O33" s="28" t="str" cm="1">
        <f t="array" ref="O33">IF(
    ROW()-ROW($D$8)+1 &lt;= ROWS(_xlfn.ANCHORARRAY(_Helper_FilterResults!$A$1)),
    INDEX(_xlfn.ANCHORARRAY(_Helper_FilterResults!$A$1), ROW()-ROW($D$8)+1, 12),
    ""
)</f>
        <v>NA</v>
      </c>
      <c r="P33" s="33" t="str" cm="1">
        <f t="array" ref="P33">IF(
    ROW()-ROW($D$8)+1 &lt;= ROWS(_xlfn.ANCHORARRAY(_Helper_FilterResults!$A$1)),
    INDEX(_xlfn.ANCHORARRAY(_Helper_FilterResults!$A$1), ROW()-ROW($D$8)+1, 13),
    ""
)</f>
        <v>General Acute Care Hospital</v>
      </c>
      <c r="Q33" s="33" t="str" cm="1">
        <f t="array" ref="Q33">IF(
    ROW()-ROW($D$8)+1 &lt;= ROWS(_xlfn.ANCHORARRAY(_Helper_FilterResults!$A$1)),
    INDEX(_xlfn.ANCHORARRAY(_Helper_FilterResults!$A$1), ROW()-ROW($D$8)+1, 14),
    ""
)</f>
        <v>Non-Profit Corporation</v>
      </c>
    </row>
    <row r="34" spans="4:17" x14ac:dyDescent="0.3">
      <c r="D34" s="5" cm="1">
        <f t="array" ref="D34">IF(
    ROW()-ROW($D$8)+1 &lt;= ROWS(_xlfn.ANCHORARRAY(_Helper_FilterResults!$A$1)),
    INDEX(_xlfn.ANCHORARRAY(_Helper_FilterResults!$A$1), ROW()-ROW($D$8)+1, 1),
    ""
)</f>
        <v>106040962</v>
      </c>
      <c r="E34" s="5" t="str" cm="1">
        <f t="array" ref="E34">IF(
    ROW()-ROW($D$8)+1 &lt;= ROWS(_xlfn.ANCHORARRAY(_Helper_FilterResults!$A$1)),
    INDEX(_xlfn.ANCHORARRAY(_Helper_FilterResults!$A$1), ROW()-ROW($D$8)+1, 2),
    ""
)</f>
        <v>ENLOE HEALTH</v>
      </c>
      <c r="F34" s="5" t="str" cm="1">
        <f t="array" ref="F34">IF(
    ROW()-ROW($D$8)+1 &lt;= ROWS(_xlfn.ANCHORARRAY(_Helper_FilterResults!$A$1)),
    INDEX(_xlfn.ANCHORARRAY(_Helper_FilterResults!$A$1), ROW()-ROW($D$8)+1, 3),
    ""
)</f>
        <v>1531 ESPLANADE</v>
      </c>
      <c r="G34" s="5" t="str" cm="1">
        <f t="array" ref="G34">IF(
    ROW()-ROW($D$8)+1 &lt;= ROWS(_xlfn.ANCHORARRAY(_Helper_FilterResults!$A$1)),
    INDEX(_xlfn.ANCHORARRAY(_Helper_FilterResults!$A$1), ROW()-ROW($D$8)+1, 4),
    ""
)</f>
        <v>CHICO</v>
      </c>
      <c r="H34" s="5" cm="1">
        <f t="array" ref="H34">IF(
    ROW()-ROW($D$8)+1 &lt;= ROWS(_xlfn.ANCHORARRAY(_Helper_FilterResults!$A$1)),
    INDEX(_xlfn.ANCHORARRAY(_Helper_FilterResults!$A$1), ROW()-ROW($D$8)+1, 5),
    ""
)</f>
        <v>95926</v>
      </c>
      <c r="I34" s="28" t="str" cm="1">
        <f t="array" ref="I34">IF(
    ROW()-ROW($D$8)+1 &lt;= ROWS(_xlfn.ANCHORARRAY(_Helper_FilterResults!$A$1)),
    INDEX(_xlfn.ANCHORARRAY(_Helper_FilterResults!$A$1), ROW()-ROW($D$8)+1, 6),
    ""
)</f>
        <v>District 3</v>
      </c>
      <c r="J34" s="28" t="str" cm="1">
        <f t="array" ref="J34">IF(
    ROW()-ROW($D$8)+1 &lt;= ROWS(_xlfn.ANCHORARRAY(_Helper_FilterResults!$A$1)),
    INDEX(_xlfn.ANCHORARRAY(_Helper_FilterResults!$A$1), ROW()-ROW($D$8)+1, 7),
    ""
)</f>
        <v>District 1</v>
      </c>
      <c r="K34" s="28" t="str" cm="1">
        <f t="array" ref="K34">IF(
    ROW()-ROW($D$8)+1 &lt;= ROWS(_xlfn.ANCHORARRAY(_Helper_FilterResults!$A$1)),
    INDEX(_xlfn.ANCHORARRAY(_Helper_FilterResults!$A$1), ROW()-ROW($D$8)+1, 8),
    ""
)</f>
        <v>District 1</v>
      </c>
      <c r="L34" s="28" t="str" cm="1">
        <f t="array" ref="L34">IF(
    ROW()-ROW($D$8)+1 &lt;= ROWS(_xlfn.ANCHORARRAY(_Helper_FilterResults!$A$1)),
    INDEX(_xlfn.ANCHORARRAY(_Helper_FilterResults!$A$1), ROW()-ROW($D$8)+1, 9),
    ""
)</f>
        <v>District 1</v>
      </c>
      <c r="M34" s="28" t="str" cm="1">
        <f t="array" ref="M34">IF(
    ROW()-ROW($D$8)+1 &lt;= ROWS(_xlfn.ANCHORARRAY(_Helper_FilterResults!$A$1)),
    INDEX(_xlfn.ANCHORARRAY(_Helper_FilterResults!$A$1), ROW()-ROW($D$8)+1, 10),
    ""
)</f>
        <v>No</v>
      </c>
      <c r="N34" s="34" t="str" cm="1">
        <f t="array" ref="N34">IF(
    ROW()-ROW($D$8)+1 &lt;= ROWS(_xlfn.ANCHORARRAY(_Helper_FilterResults!$A$1)),
    INDEX(_xlfn.ANCHORARRAY(_Helper_FilterResults!$A$1), ROW()-ROW($D$8)+1, 11),
    ""
)</f>
        <v>No</v>
      </c>
      <c r="O34" s="28" t="str" cm="1">
        <f t="array" ref="O34">IF(
    ROW()-ROW($D$8)+1 &lt;= ROWS(_xlfn.ANCHORARRAY(_Helper_FilterResults!$A$1)),
    INDEX(_xlfn.ANCHORARRAY(_Helper_FilterResults!$A$1), ROW()-ROW($D$8)+1, 12),
    ""
)</f>
        <v>Level II</v>
      </c>
      <c r="P34" s="33" t="str" cm="1">
        <f t="array" ref="P34">IF(
    ROW()-ROW($D$8)+1 &lt;= ROWS(_xlfn.ANCHORARRAY(_Helper_FilterResults!$A$1)),
    INDEX(_xlfn.ANCHORARRAY(_Helper_FilterResults!$A$1), ROW()-ROW($D$8)+1, 13),
    ""
)</f>
        <v>General Acute Care Hospital</v>
      </c>
      <c r="Q34" s="33" t="str" cm="1">
        <f t="array" ref="Q34">IF(
    ROW()-ROW($D$8)+1 &lt;= ROWS(_xlfn.ANCHORARRAY(_Helper_FilterResults!$A$1)),
    INDEX(_xlfn.ANCHORARRAY(_Helper_FilterResults!$A$1), ROW()-ROW($D$8)+1, 14),
    ""
)</f>
        <v>Non-Profit Corporation</v>
      </c>
    </row>
    <row r="35" spans="4:17" x14ac:dyDescent="0.3">
      <c r="D35" s="5" cm="1">
        <f t="array" ref="D35">IF(
    ROW()-ROW($D$8)+1 &lt;= ROWS(_xlfn.ANCHORARRAY(_Helper_FilterResults!$A$1)),
    INDEX(_xlfn.ANCHORARRAY(_Helper_FilterResults!$A$1), ROW()-ROW($D$8)+1, 1),
    ""
)</f>
        <v>106044006</v>
      </c>
      <c r="E35" s="5" t="str" cm="1">
        <f t="array" ref="E35">IF(
    ROW()-ROW($D$8)+1 &lt;= ROWS(_xlfn.ANCHORARRAY(_Helper_FilterResults!$A$1)),
    INDEX(_xlfn.ANCHORARRAY(_Helper_FilterResults!$A$1), ROW()-ROW($D$8)+1, 2),
    ""
)</f>
        <v>BUTTE COUNTY MENTAL HEALTH SERVICES</v>
      </c>
      <c r="F35" s="5" t="str" cm="1">
        <f t="array" ref="F35">IF(
    ROW()-ROW($D$8)+1 &lt;= ROWS(_xlfn.ANCHORARRAY(_Helper_FilterResults!$A$1)),
    INDEX(_xlfn.ANCHORARRAY(_Helper_FilterResults!$A$1), ROW()-ROW($D$8)+1, 3),
    ""
)</f>
        <v>592 RIO LINDO AVENUE</v>
      </c>
      <c r="G35" s="5" t="str" cm="1">
        <f t="array" ref="G35">IF(
    ROW()-ROW($D$8)+1 &lt;= ROWS(_xlfn.ANCHORARRAY(_Helper_FilterResults!$A$1)),
    INDEX(_xlfn.ANCHORARRAY(_Helper_FilterResults!$A$1), ROW()-ROW($D$8)+1, 4),
    ""
)</f>
        <v>CHICO</v>
      </c>
      <c r="H35" s="5" cm="1">
        <f t="array" ref="H35">IF(
    ROW()-ROW($D$8)+1 &lt;= ROWS(_xlfn.ANCHORARRAY(_Helper_FilterResults!$A$1)),
    INDEX(_xlfn.ANCHORARRAY(_Helper_FilterResults!$A$1), ROW()-ROW($D$8)+1, 5),
    ""
)</f>
        <v>95926</v>
      </c>
      <c r="I35" s="28" t="str" cm="1">
        <f t="array" ref="I35">IF(
    ROW()-ROW($D$8)+1 &lt;= ROWS(_xlfn.ANCHORARRAY(_Helper_FilterResults!$A$1)),
    INDEX(_xlfn.ANCHORARRAY(_Helper_FilterResults!$A$1), ROW()-ROW($D$8)+1, 6),
    ""
)</f>
        <v>District 3</v>
      </c>
      <c r="J35" s="28" t="str" cm="1">
        <f t="array" ref="J35">IF(
    ROW()-ROW($D$8)+1 &lt;= ROWS(_xlfn.ANCHORARRAY(_Helper_FilterResults!$A$1)),
    INDEX(_xlfn.ANCHORARRAY(_Helper_FilterResults!$A$1), ROW()-ROW($D$8)+1, 7),
    ""
)</f>
        <v>District 1</v>
      </c>
      <c r="K35" s="28" t="str" cm="1">
        <f t="array" ref="K35">IF(
    ROW()-ROW($D$8)+1 &lt;= ROWS(_xlfn.ANCHORARRAY(_Helper_FilterResults!$A$1)),
    INDEX(_xlfn.ANCHORARRAY(_Helper_FilterResults!$A$1), ROW()-ROW($D$8)+1, 8),
    ""
)</f>
        <v>District 1</v>
      </c>
      <c r="L35" s="28" t="str" cm="1">
        <f t="array" ref="L35">IF(
    ROW()-ROW($D$8)+1 &lt;= ROWS(_xlfn.ANCHORARRAY(_Helper_FilterResults!$A$1)),
    INDEX(_xlfn.ANCHORARRAY(_Helper_FilterResults!$A$1), ROW()-ROW($D$8)+1, 9),
    ""
)</f>
        <v>District 1</v>
      </c>
      <c r="M35" s="28" t="str" cm="1">
        <f t="array" ref="M35">IF(
    ROW()-ROW($D$8)+1 &lt;= ROWS(_xlfn.ANCHORARRAY(_Helper_FilterResults!$A$1)),
    INDEX(_xlfn.ANCHORARRAY(_Helper_FilterResults!$A$1), ROW()-ROW($D$8)+1, 10),
    ""
)</f>
        <v>No</v>
      </c>
      <c r="N35" s="34" t="str" cm="1">
        <f t="array" ref="N35">IF(
    ROW()-ROW($D$8)+1 &lt;= ROWS(_xlfn.ANCHORARRAY(_Helper_FilterResults!$A$1)),
    INDEX(_xlfn.ANCHORARRAY(_Helper_FilterResults!$A$1), ROW()-ROW($D$8)+1, 11),
    ""
)</f>
        <v>No</v>
      </c>
      <c r="O35" s="28" t="str" cm="1">
        <f t="array" ref="O35">IF(
    ROW()-ROW($D$8)+1 &lt;= ROWS(_xlfn.ANCHORARRAY(_Helper_FilterResults!$A$1)),
    INDEX(_xlfn.ANCHORARRAY(_Helper_FilterResults!$A$1), ROW()-ROW($D$8)+1, 12),
    ""
)</f>
        <v>NA</v>
      </c>
      <c r="P35" s="33" t="str" cm="1">
        <f t="array" ref="P35">IF(
    ROW()-ROW($D$8)+1 &lt;= ROWS(_xlfn.ANCHORARRAY(_Helper_FilterResults!$A$1)),
    INDEX(_xlfn.ANCHORARRAY(_Helper_FilterResults!$A$1), ROW()-ROW($D$8)+1, 13),
    ""
)</f>
        <v>Psychiatric Health Facility</v>
      </c>
      <c r="Q35" s="33" t="str" cm="1">
        <f t="array" ref="Q35">IF(
    ROW()-ROW($D$8)+1 &lt;= ROWS(_xlfn.ANCHORARRAY(_Helper_FilterResults!$A$1)),
    INDEX(_xlfn.ANCHORARRAY(_Helper_FilterResults!$A$1), ROW()-ROW($D$8)+1, 14),
    ""
)</f>
        <v>City or County</v>
      </c>
    </row>
    <row r="36" spans="4:17" x14ac:dyDescent="0.3">
      <c r="D36" s="5" cm="1">
        <f t="array" ref="D36">IF(
    ROW()-ROW($D$8)+1 &lt;= ROWS(_xlfn.ANCHORARRAY(_Helper_FilterResults!$A$1)),
    INDEX(_xlfn.ANCHORARRAY(_Helper_FilterResults!$A$1), ROW()-ROW($D$8)+1, 1),
    ""
)</f>
        <v>106044011</v>
      </c>
      <c r="E36" s="5" t="str" cm="1">
        <f t="array" ref="E36">IF(
    ROW()-ROW($D$8)+1 &lt;= ROWS(_xlfn.ANCHORARRAY(_Helper_FilterResults!$A$1)),
    INDEX(_xlfn.ANCHORARRAY(_Helper_FilterResults!$A$1), ROW()-ROW($D$8)+1, 2),
    ""
)</f>
        <v>ENLOE REHABILITATION CENTER</v>
      </c>
      <c r="F36" s="5" t="str" cm="1">
        <f t="array" ref="F36">IF(
    ROW()-ROW($D$8)+1 &lt;= ROWS(_xlfn.ANCHORARRAY(_Helper_FilterResults!$A$1)),
    INDEX(_xlfn.ANCHORARRAY(_Helper_FilterResults!$A$1), ROW()-ROW($D$8)+1, 3),
    ""
)</f>
        <v>340 WEST EAST AVENUE</v>
      </c>
      <c r="G36" s="5" t="str" cm="1">
        <f t="array" ref="G36">IF(
    ROW()-ROW($D$8)+1 &lt;= ROWS(_xlfn.ANCHORARRAY(_Helper_FilterResults!$A$1)),
    INDEX(_xlfn.ANCHORARRAY(_Helper_FilterResults!$A$1), ROW()-ROW($D$8)+1, 4),
    ""
)</f>
        <v>CHICO</v>
      </c>
      <c r="H36" s="5" cm="1">
        <f t="array" ref="H36">IF(
    ROW()-ROW($D$8)+1 &lt;= ROWS(_xlfn.ANCHORARRAY(_Helper_FilterResults!$A$1)),
    INDEX(_xlfn.ANCHORARRAY(_Helper_FilterResults!$A$1), ROW()-ROW($D$8)+1, 5),
    ""
)</f>
        <v>95926</v>
      </c>
      <c r="I36" s="28" t="str" cm="1">
        <f t="array" ref="I36">IF(
    ROW()-ROW($D$8)+1 &lt;= ROWS(_xlfn.ANCHORARRAY(_Helper_FilterResults!$A$1)),
    INDEX(_xlfn.ANCHORARRAY(_Helper_FilterResults!$A$1), ROW()-ROW($D$8)+1, 6),
    ""
)</f>
        <v>District 3</v>
      </c>
      <c r="J36" s="28" t="str" cm="1">
        <f t="array" ref="J36">IF(
    ROW()-ROW($D$8)+1 &lt;= ROWS(_xlfn.ANCHORARRAY(_Helper_FilterResults!$A$1)),
    INDEX(_xlfn.ANCHORARRAY(_Helper_FilterResults!$A$1), ROW()-ROW($D$8)+1, 7),
    ""
)</f>
        <v>District 1</v>
      </c>
      <c r="K36" s="28" t="str" cm="1">
        <f t="array" ref="K36">IF(
    ROW()-ROW($D$8)+1 &lt;= ROWS(_xlfn.ANCHORARRAY(_Helper_FilterResults!$A$1)),
    INDEX(_xlfn.ANCHORARRAY(_Helper_FilterResults!$A$1), ROW()-ROW($D$8)+1, 8),
    ""
)</f>
        <v>District 1</v>
      </c>
      <c r="L36" s="28" t="str" cm="1">
        <f t="array" ref="L36">IF(
    ROW()-ROW($D$8)+1 &lt;= ROWS(_xlfn.ANCHORARRAY(_Helper_FilterResults!$A$1)),
    INDEX(_xlfn.ANCHORARRAY(_Helper_FilterResults!$A$1), ROW()-ROW($D$8)+1, 9),
    ""
)</f>
        <v>District 1</v>
      </c>
      <c r="M36" s="28" t="str" cm="1">
        <f t="array" ref="M36">IF(
    ROW()-ROW($D$8)+1 &lt;= ROWS(_xlfn.ANCHORARRAY(_Helper_FilterResults!$A$1)),
    INDEX(_xlfn.ANCHORARRAY(_Helper_FilterResults!$A$1), ROW()-ROW($D$8)+1, 10),
    ""
)</f>
        <v>No</v>
      </c>
      <c r="N36" s="34" t="str" cm="1">
        <f t="array" ref="N36">IF(
    ROW()-ROW($D$8)+1 &lt;= ROWS(_xlfn.ANCHORARRAY(_Helper_FilterResults!$A$1)),
    INDEX(_xlfn.ANCHORARRAY(_Helper_FilterResults!$A$1), ROW()-ROW($D$8)+1, 11),
    ""
)</f>
        <v>No</v>
      </c>
      <c r="O36" s="28" t="str" cm="1">
        <f t="array" ref="O36">IF(
    ROW()-ROW($D$8)+1 &lt;= ROWS(_xlfn.ANCHORARRAY(_Helper_FilterResults!$A$1)),
    INDEX(_xlfn.ANCHORARRAY(_Helper_FilterResults!$A$1), ROW()-ROW($D$8)+1, 12),
    ""
)</f>
        <v>NA</v>
      </c>
      <c r="P36" s="33" t="str" cm="1">
        <f t="array" ref="P36">IF(
    ROW()-ROW($D$8)+1 &lt;= ROWS(_xlfn.ANCHORARRAY(_Helper_FilterResults!$A$1)),
    INDEX(_xlfn.ANCHORARRAY(_Helper_FilterResults!$A$1), ROW()-ROW($D$8)+1, 13),
    ""
)</f>
        <v>General Acute Care Hospital</v>
      </c>
      <c r="Q36" s="33" t="str" cm="1">
        <f t="array" ref="Q36">IF(
    ROW()-ROW($D$8)+1 &lt;= ROWS(_xlfn.ANCHORARRAY(_Helper_FilterResults!$A$1)),
    INDEX(_xlfn.ANCHORARRAY(_Helper_FilterResults!$A$1), ROW()-ROW($D$8)+1, 14),
    ""
)</f>
        <v>Non-Profit Corporation</v>
      </c>
    </row>
    <row r="37" spans="4:17" x14ac:dyDescent="0.3">
      <c r="D37" s="5" cm="1">
        <f t="array" ref="D37">IF(
    ROW()-ROW($D$8)+1 &lt;= ROWS(_xlfn.ANCHORARRAY(_Helper_FilterResults!$A$1)),
    INDEX(_xlfn.ANCHORARRAY(_Helper_FilterResults!$A$1), ROW()-ROW($D$8)+1, 1),
    ""
)</f>
        <v>106050932</v>
      </c>
      <c r="E37" s="5" t="str" cm="1">
        <f t="array" ref="E37">IF(
    ROW()-ROW($D$8)+1 &lt;= ROWS(_xlfn.ANCHORARRAY(_Helper_FilterResults!$A$1)),
    INDEX(_xlfn.ANCHORARRAY(_Helper_FilterResults!$A$1), ROW()-ROW($D$8)+1, 2),
    ""
)</f>
        <v>MARK TWAIN MEDICAL CENTER</v>
      </c>
      <c r="F37" s="5" t="str" cm="1">
        <f t="array" ref="F37">IF(
    ROW()-ROW($D$8)+1 &lt;= ROWS(_xlfn.ANCHORARRAY(_Helper_FilterResults!$A$1)),
    INDEX(_xlfn.ANCHORARRAY(_Helper_FilterResults!$A$1), ROW()-ROW($D$8)+1, 3),
    ""
)</f>
        <v>768 MOUNTAIN RANCH ROAD</v>
      </c>
      <c r="G37" s="5" t="str" cm="1">
        <f t="array" ref="G37">IF(
    ROW()-ROW($D$8)+1 &lt;= ROWS(_xlfn.ANCHORARRAY(_Helper_FilterResults!$A$1)),
    INDEX(_xlfn.ANCHORARRAY(_Helper_FilterResults!$A$1), ROW()-ROW($D$8)+1, 4),
    ""
)</f>
        <v>SAN ANDREAS</v>
      </c>
      <c r="H37" s="5" cm="1">
        <f t="array" ref="H37">IF(
    ROW()-ROW($D$8)+1 &lt;= ROWS(_xlfn.ANCHORARRAY(_Helper_FilterResults!$A$1)),
    INDEX(_xlfn.ANCHORARRAY(_Helper_FilterResults!$A$1), ROW()-ROW($D$8)+1, 5),
    ""
)</f>
        <v>95249</v>
      </c>
      <c r="I37" s="28" t="str" cm="1">
        <f t="array" ref="I37">IF(
    ROW()-ROW($D$8)+1 &lt;= ROWS(_xlfn.ANCHORARRAY(_Helper_FilterResults!$A$1)),
    INDEX(_xlfn.ANCHORARRAY(_Helper_FilterResults!$A$1), ROW()-ROW($D$8)+1, 6),
    ""
)</f>
        <v>District 8</v>
      </c>
      <c r="J37" s="28" t="str" cm="1">
        <f t="array" ref="J37">IF(
    ROW()-ROW($D$8)+1 &lt;= ROWS(_xlfn.ANCHORARRAY(_Helper_FilterResults!$A$1)),
    INDEX(_xlfn.ANCHORARRAY(_Helper_FilterResults!$A$1), ROW()-ROW($D$8)+1, 7),
    ""
)</f>
        <v>District 4</v>
      </c>
      <c r="K37" s="28" t="str" cm="1">
        <f t="array" ref="K37">IF(
    ROW()-ROW($D$8)+1 &lt;= ROWS(_xlfn.ANCHORARRAY(_Helper_FilterResults!$A$1)),
    INDEX(_xlfn.ANCHORARRAY(_Helper_FilterResults!$A$1), ROW()-ROW($D$8)+1, 8),
    ""
)</f>
        <v>District 5</v>
      </c>
      <c r="L37" s="28" t="str" cm="1">
        <f t="array" ref="L37">IF(
    ROW()-ROW($D$8)+1 &lt;= ROWS(_xlfn.ANCHORARRAY(_Helper_FilterResults!$A$1)),
    INDEX(_xlfn.ANCHORARRAY(_Helper_FilterResults!$A$1), ROW()-ROW($D$8)+1, 9),
    ""
)</f>
        <v>District 5</v>
      </c>
      <c r="M37" s="28" t="str" cm="1">
        <f t="array" ref="M37">IF(
    ROW()-ROW($D$8)+1 &lt;= ROWS(_xlfn.ANCHORARRAY(_Helper_FilterResults!$A$1)),
    INDEX(_xlfn.ANCHORARRAY(_Helper_FilterResults!$A$1), ROW()-ROW($D$8)+1, 10),
    ""
)</f>
        <v>No</v>
      </c>
      <c r="N37" s="34" t="str" cm="1">
        <f t="array" ref="N37">IF(
    ROW()-ROW($D$8)+1 &lt;= ROWS(_xlfn.ANCHORARRAY(_Helper_FilterResults!$A$1)),
    INDEX(_xlfn.ANCHORARRAY(_Helper_FilterResults!$A$1), ROW()-ROW($D$8)+1, 11),
    ""
)</f>
        <v>Yes</v>
      </c>
      <c r="O37" s="28" t="str" cm="1">
        <f t="array" ref="O37">IF(
    ROW()-ROW($D$8)+1 &lt;= ROWS(_xlfn.ANCHORARRAY(_Helper_FilterResults!$A$1)),
    INDEX(_xlfn.ANCHORARRAY(_Helper_FilterResults!$A$1), ROW()-ROW($D$8)+1, 12),
    ""
)</f>
        <v>NA</v>
      </c>
      <c r="P37" s="33" t="str" cm="1">
        <f t="array" ref="P37">IF(
    ROW()-ROW($D$8)+1 &lt;= ROWS(_xlfn.ANCHORARRAY(_Helper_FilterResults!$A$1)),
    INDEX(_xlfn.ANCHORARRAY(_Helper_FilterResults!$A$1), ROW()-ROW($D$8)+1, 13),
    ""
)</f>
        <v>General Acute Care Hospital</v>
      </c>
      <c r="Q37" s="33" t="str" cm="1">
        <f t="array" ref="Q37">IF(
    ROW()-ROW($D$8)+1 &lt;= ROWS(_xlfn.ANCHORARRAY(_Helper_FilterResults!$A$1)),
    INDEX(_xlfn.ANCHORARRAY(_Helper_FilterResults!$A$1), ROW()-ROW($D$8)+1, 14),
    ""
)</f>
        <v>Non-Profit Corporation</v>
      </c>
    </row>
    <row r="38" spans="4:17" x14ac:dyDescent="0.3">
      <c r="D38" s="5" cm="1">
        <f t="array" ref="D38">IF(
    ROW()-ROW($D$8)+1 &lt;= ROWS(_xlfn.ANCHORARRAY(_Helper_FilterResults!$A$1)),
    INDEX(_xlfn.ANCHORARRAY(_Helper_FilterResults!$A$1), ROW()-ROW($D$8)+1, 1),
    ""
)</f>
        <v>106060870</v>
      </c>
      <c r="E38" s="5" t="str" cm="1">
        <f t="array" ref="E38">IF(
    ROW()-ROW($D$8)+1 &lt;= ROWS(_xlfn.ANCHORARRAY(_Helper_FilterResults!$A$1)),
    INDEX(_xlfn.ANCHORARRAY(_Helper_FilterResults!$A$1), ROW()-ROW($D$8)+1, 2),
    ""
)</f>
        <v>COLUSA MEDICAL CENTER</v>
      </c>
      <c r="F38" s="5" t="str" cm="1">
        <f t="array" ref="F38">IF(
    ROW()-ROW($D$8)+1 &lt;= ROWS(_xlfn.ANCHORARRAY(_Helper_FilterResults!$A$1)),
    INDEX(_xlfn.ANCHORARRAY(_Helper_FilterResults!$A$1), ROW()-ROW($D$8)+1, 3),
    ""
)</f>
        <v>199 E WEBSTER STREET</v>
      </c>
      <c r="G38" s="5" t="str" cm="1">
        <f t="array" ref="G38">IF(
    ROW()-ROW($D$8)+1 &lt;= ROWS(_xlfn.ANCHORARRAY(_Helper_FilterResults!$A$1)),
    INDEX(_xlfn.ANCHORARRAY(_Helper_FilterResults!$A$1), ROW()-ROW($D$8)+1, 4),
    ""
)</f>
        <v>COLUSA</v>
      </c>
      <c r="H38" s="5" cm="1">
        <f t="array" ref="H38">IF(
    ROW()-ROW($D$8)+1 &lt;= ROWS(_xlfn.ANCHORARRAY(_Helper_FilterResults!$A$1)),
    INDEX(_xlfn.ANCHORARRAY(_Helper_FilterResults!$A$1), ROW()-ROW($D$8)+1, 5),
    ""
)</f>
        <v>95932</v>
      </c>
      <c r="I38" s="28" t="str" cm="1">
        <f t="array" ref="I38">IF(
    ROW()-ROW($D$8)+1 &lt;= ROWS(_xlfn.ANCHORARRAY(_Helper_FilterResults!$A$1)),
    INDEX(_xlfn.ANCHORARRAY(_Helper_FilterResults!$A$1), ROW()-ROW($D$8)+1, 6),
    ""
)</f>
        <v>District 4</v>
      </c>
      <c r="J38" s="28" t="str" cm="1">
        <f t="array" ref="J38">IF(
    ROW()-ROW($D$8)+1 &lt;= ROWS(_xlfn.ANCHORARRAY(_Helper_FilterResults!$A$1)),
    INDEX(_xlfn.ANCHORARRAY(_Helper_FilterResults!$A$1), ROW()-ROW($D$8)+1, 7),
    ""
)</f>
        <v>District 1</v>
      </c>
      <c r="K38" s="28" t="str" cm="1">
        <f t="array" ref="K38">IF(
    ROW()-ROW($D$8)+1 &lt;= ROWS(_xlfn.ANCHORARRAY(_Helper_FilterResults!$A$1)),
    INDEX(_xlfn.ANCHORARRAY(_Helper_FilterResults!$A$1), ROW()-ROW($D$8)+1, 8),
    ""
)</f>
        <v>District 1</v>
      </c>
      <c r="L38" s="28" t="str" cm="1">
        <f t="array" ref="L38">IF(
    ROW()-ROW($D$8)+1 &lt;= ROWS(_xlfn.ANCHORARRAY(_Helper_FilterResults!$A$1)),
    INDEX(_xlfn.ANCHORARRAY(_Helper_FilterResults!$A$1), ROW()-ROW($D$8)+1, 9),
    ""
)</f>
        <v>District 4</v>
      </c>
      <c r="M38" s="28" t="str" cm="1">
        <f t="array" ref="M38">IF(
    ROW()-ROW($D$8)+1 &lt;= ROWS(_xlfn.ANCHORARRAY(_Helper_FilterResults!$A$1)),
    INDEX(_xlfn.ANCHORARRAY(_Helper_FilterResults!$A$1), ROW()-ROW($D$8)+1, 10),
    ""
)</f>
        <v>No</v>
      </c>
      <c r="N38" s="34" t="str" cm="1">
        <f t="array" ref="N38">IF(
    ROW()-ROW($D$8)+1 &lt;= ROWS(_xlfn.ANCHORARRAY(_Helper_FilterResults!$A$1)),
    INDEX(_xlfn.ANCHORARRAY(_Helper_FilterResults!$A$1), ROW()-ROW($D$8)+1, 11),
    ""
)</f>
        <v>Yes</v>
      </c>
      <c r="O38" s="28" t="str" cm="1">
        <f t="array" ref="O38">IF(
    ROW()-ROW($D$8)+1 &lt;= ROWS(_xlfn.ANCHORARRAY(_Helper_FilterResults!$A$1)),
    INDEX(_xlfn.ANCHORARRAY(_Helper_FilterResults!$A$1), ROW()-ROW($D$8)+1, 12),
    ""
)</f>
        <v>NA</v>
      </c>
      <c r="P38" s="33" t="str" cm="1">
        <f t="array" ref="P38">IF(
    ROW()-ROW($D$8)+1 &lt;= ROWS(_xlfn.ANCHORARRAY(_Helper_FilterResults!$A$1)),
    INDEX(_xlfn.ANCHORARRAY(_Helper_FilterResults!$A$1), ROW()-ROW($D$8)+1, 13),
    ""
)</f>
        <v>General Acute Care Hospital</v>
      </c>
      <c r="Q38" s="33" t="str" cm="1">
        <f t="array" ref="Q38">IF(
    ROW()-ROW($D$8)+1 &lt;= ROWS(_xlfn.ANCHORARRAY(_Helper_FilterResults!$A$1)),
    INDEX(_xlfn.ANCHORARRAY(_Helper_FilterResults!$A$1), ROW()-ROW($D$8)+1, 14),
    ""
)</f>
        <v>Investor - LLC</v>
      </c>
    </row>
    <row r="39" spans="4:17" x14ac:dyDescent="0.3">
      <c r="D39" s="5" cm="1">
        <f t="array" ref="D39">IF(
    ROW()-ROW($D$8)+1 &lt;= ROWS(_xlfn.ANCHORARRAY(_Helper_FilterResults!$A$1)),
    INDEX(_xlfn.ANCHORARRAY(_Helper_FilterResults!$A$1), ROW()-ROW($D$8)+1, 1),
    ""
)</f>
        <v>106070924</v>
      </c>
      <c r="E39" s="5" t="str" cm="1">
        <f t="array" ref="E39">IF(
    ROW()-ROW($D$8)+1 &lt;= ROWS(_xlfn.ANCHORARRAY(_Helper_FilterResults!$A$1)),
    INDEX(_xlfn.ANCHORARRAY(_Helper_FilterResults!$A$1), ROW()-ROW($D$8)+1, 2),
    ""
)</f>
        <v>CONTRA COSTA REGIONAL MEDICAL CENTER</v>
      </c>
      <c r="F39" s="5" t="str" cm="1">
        <f t="array" ref="F39">IF(
    ROW()-ROW($D$8)+1 &lt;= ROWS(_xlfn.ANCHORARRAY(_Helper_FilterResults!$A$1)),
    INDEX(_xlfn.ANCHORARRAY(_Helper_FilterResults!$A$1), ROW()-ROW($D$8)+1, 3),
    ""
)</f>
        <v>2500 ALHAMBRA AVENUE</v>
      </c>
      <c r="G39" s="5" t="str" cm="1">
        <f t="array" ref="G39">IF(
    ROW()-ROW($D$8)+1 &lt;= ROWS(_xlfn.ANCHORARRAY(_Helper_FilterResults!$A$1)),
    INDEX(_xlfn.ANCHORARRAY(_Helper_FilterResults!$A$1), ROW()-ROW($D$8)+1, 4),
    ""
)</f>
        <v>MARTINEZ</v>
      </c>
      <c r="H39" s="5" cm="1">
        <f t="array" ref="H39">IF(
    ROW()-ROW($D$8)+1 &lt;= ROWS(_xlfn.ANCHORARRAY(_Helper_FilterResults!$A$1)),
    INDEX(_xlfn.ANCHORARRAY(_Helper_FilterResults!$A$1), ROW()-ROW($D$8)+1, 5),
    ""
)</f>
        <v>94553</v>
      </c>
      <c r="I39" s="28" t="str" cm="1">
        <f t="array" ref="I39">IF(
    ROW()-ROW($D$8)+1 &lt;= ROWS(_xlfn.ANCHORARRAY(_Helper_FilterResults!$A$1)),
    INDEX(_xlfn.ANCHORARRAY(_Helper_FilterResults!$A$1), ROW()-ROW($D$8)+1, 6),
    ""
)</f>
        <v>District 15</v>
      </c>
      <c r="J39" s="28" t="str" cm="1">
        <f t="array" ref="J39">IF(
    ROW()-ROW($D$8)+1 &lt;= ROWS(_xlfn.ANCHORARRAY(_Helper_FilterResults!$A$1)),
    INDEX(_xlfn.ANCHORARRAY(_Helper_FilterResults!$A$1), ROW()-ROW($D$8)+1, 7),
    ""
)</f>
        <v>District 9</v>
      </c>
      <c r="K39" s="28" t="str" cm="1">
        <f t="array" ref="K39">IF(
    ROW()-ROW($D$8)+1 &lt;= ROWS(_xlfn.ANCHORARRAY(_Helper_FilterResults!$A$1)),
    INDEX(_xlfn.ANCHORARRAY(_Helper_FilterResults!$A$1), ROW()-ROW($D$8)+1, 8),
    ""
)</f>
        <v>District 8</v>
      </c>
      <c r="L39" s="28" t="str" cm="1">
        <f t="array" ref="L39">IF(
    ROW()-ROW($D$8)+1 &lt;= ROWS(_xlfn.ANCHORARRAY(_Helper_FilterResults!$A$1)),
    INDEX(_xlfn.ANCHORARRAY(_Helper_FilterResults!$A$1), ROW()-ROW($D$8)+1, 9),
    ""
)</f>
        <v>District 10</v>
      </c>
      <c r="M39" s="28" t="str" cm="1">
        <f t="array" ref="M39">IF(
    ROW()-ROW($D$8)+1 &lt;= ROWS(_xlfn.ANCHORARRAY(_Helper_FilterResults!$A$1)),
    INDEX(_xlfn.ANCHORARRAY(_Helper_FilterResults!$A$1), ROW()-ROW($D$8)+1, 10),
    ""
)</f>
        <v>No</v>
      </c>
      <c r="N39" s="34" t="str" cm="1">
        <f t="array" ref="N39">IF(
    ROW()-ROW($D$8)+1 &lt;= ROWS(_xlfn.ANCHORARRAY(_Helper_FilterResults!$A$1)),
    INDEX(_xlfn.ANCHORARRAY(_Helper_FilterResults!$A$1), ROW()-ROW($D$8)+1, 11),
    ""
)</f>
        <v>No</v>
      </c>
      <c r="O39" s="28" t="str" cm="1">
        <f t="array" ref="O39">IF(
    ROW()-ROW($D$8)+1 &lt;= ROWS(_xlfn.ANCHORARRAY(_Helper_FilterResults!$A$1)),
    INDEX(_xlfn.ANCHORARRAY(_Helper_FilterResults!$A$1), ROW()-ROW($D$8)+1, 12),
    ""
)</f>
        <v>NA</v>
      </c>
      <c r="P39" s="33" t="str" cm="1">
        <f t="array" ref="P39">IF(
    ROW()-ROW($D$8)+1 &lt;= ROWS(_xlfn.ANCHORARRAY(_Helper_FilterResults!$A$1)),
    INDEX(_xlfn.ANCHORARRAY(_Helper_FilterResults!$A$1), ROW()-ROW($D$8)+1, 13),
    ""
)</f>
        <v>General Acute Care Hospital</v>
      </c>
      <c r="Q39" s="33" t="str" cm="1">
        <f t="array" ref="Q39">IF(
    ROW()-ROW($D$8)+1 &lt;= ROWS(_xlfn.ANCHORARRAY(_Helper_FilterResults!$A$1)),
    INDEX(_xlfn.ANCHORARRAY(_Helper_FilterResults!$A$1), ROW()-ROW($D$8)+1, 14),
    ""
)</f>
        <v>City or County</v>
      </c>
    </row>
    <row r="40" spans="4:17" x14ac:dyDescent="0.3">
      <c r="D40" s="5" cm="1">
        <f t="array" ref="D40">IF(
    ROW()-ROW($D$8)+1 &lt;= ROWS(_xlfn.ANCHORARRAY(_Helper_FilterResults!$A$1)),
    INDEX(_xlfn.ANCHORARRAY(_Helper_FilterResults!$A$1), ROW()-ROW($D$8)+1, 1),
    ""
)</f>
        <v>106070934</v>
      </c>
      <c r="E40" s="5" t="str" cm="1">
        <f t="array" ref="E40">IF(
    ROW()-ROW($D$8)+1 &lt;= ROWS(_xlfn.ANCHORARRAY(_Helper_FilterResults!$A$1)),
    INDEX(_xlfn.ANCHORARRAY(_Helper_FilterResults!$A$1), ROW()-ROW($D$8)+1, 2),
    ""
)</f>
        <v>SUTTER DELTA MEDICAL CENTER</v>
      </c>
      <c r="F40" s="5" t="str" cm="1">
        <f t="array" ref="F40">IF(
    ROW()-ROW($D$8)+1 &lt;= ROWS(_xlfn.ANCHORARRAY(_Helper_FilterResults!$A$1)),
    INDEX(_xlfn.ANCHORARRAY(_Helper_FilterResults!$A$1), ROW()-ROW($D$8)+1, 3),
    ""
)</f>
        <v>3901 LONE TREE WAY</v>
      </c>
      <c r="G40" s="5" t="str" cm="1">
        <f t="array" ref="G40">IF(
    ROW()-ROW($D$8)+1 &lt;= ROWS(_xlfn.ANCHORARRAY(_Helper_FilterResults!$A$1)),
    INDEX(_xlfn.ANCHORARRAY(_Helper_FilterResults!$A$1), ROW()-ROW($D$8)+1, 4),
    ""
)</f>
        <v>ANTIOCH</v>
      </c>
      <c r="H40" s="5" cm="1">
        <f t="array" ref="H40">IF(
    ROW()-ROW($D$8)+1 &lt;= ROWS(_xlfn.ANCHORARRAY(_Helper_FilterResults!$A$1)),
    INDEX(_xlfn.ANCHORARRAY(_Helper_FilterResults!$A$1), ROW()-ROW($D$8)+1, 5),
    ""
)</f>
        <v>94509</v>
      </c>
      <c r="I40" s="28" t="str" cm="1">
        <f t="array" ref="I40">IF(
    ROW()-ROW($D$8)+1 &lt;= ROWS(_xlfn.ANCHORARRAY(_Helper_FilterResults!$A$1)),
    INDEX(_xlfn.ANCHORARRAY(_Helper_FilterResults!$A$1), ROW()-ROW($D$8)+1, 6),
    ""
)</f>
        <v>District 15</v>
      </c>
      <c r="J40" s="28" t="str" cm="1">
        <f t="array" ref="J40">IF(
    ROW()-ROW($D$8)+1 &lt;= ROWS(_xlfn.ANCHORARRAY(_Helper_FilterResults!$A$1)),
    INDEX(_xlfn.ANCHORARRAY(_Helper_FilterResults!$A$1), ROW()-ROW($D$8)+1, 7),
    ""
)</f>
        <v>District 9</v>
      </c>
      <c r="K40" s="28" t="str" cm="1">
        <f t="array" ref="K40">IF(
    ROW()-ROW($D$8)+1 &lt;= ROWS(_xlfn.ANCHORARRAY(_Helper_FilterResults!$A$1)),
    INDEX(_xlfn.ANCHORARRAY(_Helper_FilterResults!$A$1), ROW()-ROW($D$8)+1, 8),
    ""
)</f>
        <v>District 8</v>
      </c>
      <c r="L40" s="28" t="str" cm="1">
        <f t="array" ref="L40">IF(
    ROW()-ROW($D$8)+1 &lt;= ROWS(_xlfn.ANCHORARRAY(_Helper_FilterResults!$A$1)),
    INDEX(_xlfn.ANCHORARRAY(_Helper_FilterResults!$A$1), ROW()-ROW($D$8)+1, 9),
    ""
)</f>
        <v>District 9</v>
      </c>
      <c r="M40" s="28" t="str" cm="1">
        <f t="array" ref="M40">IF(
    ROW()-ROW($D$8)+1 &lt;= ROWS(_xlfn.ANCHORARRAY(_Helper_FilterResults!$A$1)),
    INDEX(_xlfn.ANCHORARRAY(_Helper_FilterResults!$A$1), ROW()-ROW($D$8)+1, 10),
    ""
)</f>
        <v>No</v>
      </c>
      <c r="N40" s="34" t="str" cm="1">
        <f t="array" ref="N40">IF(
    ROW()-ROW($D$8)+1 &lt;= ROWS(_xlfn.ANCHORARRAY(_Helper_FilterResults!$A$1)),
    INDEX(_xlfn.ANCHORARRAY(_Helper_FilterResults!$A$1), ROW()-ROW($D$8)+1, 11),
    ""
)</f>
        <v>No</v>
      </c>
      <c r="O40" s="28" t="str" cm="1">
        <f t="array" ref="O40">IF(
    ROW()-ROW($D$8)+1 &lt;= ROWS(_xlfn.ANCHORARRAY(_Helper_FilterResults!$A$1)),
    INDEX(_xlfn.ANCHORARRAY(_Helper_FilterResults!$A$1), ROW()-ROW($D$8)+1, 12),
    ""
)</f>
        <v>NA</v>
      </c>
      <c r="P40" s="33" t="str" cm="1">
        <f t="array" ref="P40">IF(
    ROW()-ROW($D$8)+1 &lt;= ROWS(_xlfn.ANCHORARRAY(_Helper_FilterResults!$A$1)),
    INDEX(_xlfn.ANCHORARRAY(_Helper_FilterResults!$A$1), ROW()-ROW($D$8)+1, 13),
    ""
)</f>
        <v>General Acute Care Hospital</v>
      </c>
      <c r="Q40" s="33" t="str" cm="1">
        <f t="array" ref="Q40">IF(
    ROW()-ROW($D$8)+1 &lt;= ROWS(_xlfn.ANCHORARRAY(_Helper_FilterResults!$A$1)),
    INDEX(_xlfn.ANCHORARRAY(_Helper_FilterResults!$A$1), ROW()-ROW($D$8)+1, 14),
    ""
)</f>
        <v>Non-Profit Corporation</v>
      </c>
    </row>
    <row r="41" spans="4:17" x14ac:dyDescent="0.3">
      <c r="D41" s="5" cm="1">
        <f t="array" ref="D41">IF(
    ROW()-ROW($D$8)+1 &lt;= ROWS(_xlfn.ANCHORARRAY(_Helper_FilterResults!$A$1)),
    INDEX(_xlfn.ANCHORARRAY(_Helper_FilterResults!$A$1), ROW()-ROW($D$8)+1, 1),
    ""
)</f>
        <v>106070988</v>
      </c>
      <c r="E41" s="5" t="str" cm="1">
        <f t="array" ref="E41">IF(
    ROW()-ROW($D$8)+1 &lt;= ROWS(_xlfn.ANCHORARRAY(_Helper_FilterResults!$A$1)),
    INDEX(_xlfn.ANCHORARRAY(_Helper_FilterResults!$A$1), ROW()-ROW($D$8)+1, 2),
    ""
)</f>
        <v>JOHN MUIR MEDICAL CENTER-WALNUT CREEK CAMPUS</v>
      </c>
      <c r="F41" s="5" t="str" cm="1">
        <f t="array" ref="F41">IF(
    ROW()-ROW($D$8)+1 &lt;= ROWS(_xlfn.ANCHORARRAY(_Helper_FilterResults!$A$1)),
    INDEX(_xlfn.ANCHORARRAY(_Helper_FilterResults!$A$1), ROW()-ROW($D$8)+1, 3),
    ""
)</f>
        <v>1601 YGNACIO VALLEY ROAD</v>
      </c>
      <c r="G41" s="5" t="str" cm="1">
        <f t="array" ref="G41">IF(
    ROW()-ROW($D$8)+1 &lt;= ROWS(_xlfn.ANCHORARRAY(_Helper_FilterResults!$A$1)),
    INDEX(_xlfn.ANCHORARRAY(_Helper_FilterResults!$A$1), ROW()-ROW($D$8)+1, 4),
    ""
)</f>
        <v>WALNUT CREEK</v>
      </c>
      <c r="H41" s="5" cm="1">
        <f t="array" ref="H41">IF(
    ROW()-ROW($D$8)+1 &lt;= ROWS(_xlfn.ANCHORARRAY(_Helper_FilterResults!$A$1)),
    INDEX(_xlfn.ANCHORARRAY(_Helper_FilterResults!$A$1), ROW()-ROW($D$8)+1, 5),
    ""
)</f>
        <v>94598</v>
      </c>
      <c r="I41" s="28" t="str" cm="1">
        <f t="array" ref="I41">IF(
    ROW()-ROW($D$8)+1 &lt;= ROWS(_xlfn.ANCHORARRAY(_Helper_FilterResults!$A$1)),
    INDEX(_xlfn.ANCHORARRAY(_Helper_FilterResults!$A$1), ROW()-ROW($D$8)+1, 6),
    ""
)</f>
        <v>District 16</v>
      </c>
      <c r="J41" s="28" t="str" cm="1">
        <f t="array" ref="J41">IF(
    ROW()-ROW($D$8)+1 &lt;= ROWS(_xlfn.ANCHORARRAY(_Helper_FilterResults!$A$1)),
    INDEX(_xlfn.ANCHORARRAY(_Helper_FilterResults!$A$1), ROW()-ROW($D$8)+1, 7),
    ""
)</f>
        <v>District 9</v>
      </c>
      <c r="K41" s="28" t="str" cm="1">
        <f t="array" ref="K41">IF(
    ROW()-ROW($D$8)+1 &lt;= ROWS(_xlfn.ANCHORARRAY(_Helper_FilterResults!$A$1)),
    INDEX(_xlfn.ANCHORARRAY(_Helper_FilterResults!$A$1), ROW()-ROW($D$8)+1, 8),
    ""
)</f>
        <v>District 10</v>
      </c>
      <c r="L41" s="28" t="str" cm="1">
        <f t="array" ref="L41">IF(
    ROW()-ROW($D$8)+1 &lt;= ROWS(_xlfn.ANCHORARRAY(_Helper_FilterResults!$A$1)),
    INDEX(_xlfn.ANCHORARRAY(_Helper_FilterResults!$A$1), ROW()-ROW($D$8)+1, 9),
    ""
)</f>
        <v>District 10</v>
      </c>
      <c r="M41" s="28" t="str" cm="1">
        <f t="array" ref="M41">IF(
    ROW()-ROW($D$8)+1 &lt;= ROWS(_xlfn.ANCHORARRAY(_Helper_FilterResults!$A$1)),
    INDEX(_xlfn.ANCHORARRAY(_Helper_FilterResults!$A$1), ROW()-ROW($D$8)+1, 10),
    ""
)</f>
        <v>No</v>
      </c>
      <c r="N41" s="34" t="str" cm="1">
        <f t="array" ref="N41">IF(
    ROW()-ROW($D$8)+1 &lt;= ROWS(_xlfn.ANCHORARRAY(_Helper_FilterResults!$A$1)),
    INDEX(_xlfn.ANCHORARRAY(_Helper_FilterResults!$A$1), ROW()-ROW($D$8)+1, 11),
    ""
)</f>
        <v>No</v>
      </c>
      <c r="O41" s="28" t="str" cm="1">
        <f t="array" ref="O41">IF(
    ROW()-ROW($D$8)+1 &lt;= ROWS(_xlfn.ANCHORARRAY(_Helper_FilterResults!$A$1)),
    INDEX(_xlfn.ANCHORARRAY(_Helper_FilterResults!$A$1), ROW()-ROW($D$8)+1, 12),
    ""
)</f>
        <v>Level II</v>
      </c>
      <c r="P41" s="33" t="str" cm="1">
        <f t="array" ref="P41">IF(
    ROW()-ROW($D$8)+1 &lt;= ROWS(_xlfn.ANCHORARRAY(_Helper_FilterResults!$A$1)),
    INDEX(_xlfn.ANCHORARRAY(_Helper_FilterResults!$A$1), ROW()-ROW($D$8)+1, 13),
    ""
)</f>
        <v>General Acute Care Hospital</v>
      </c>
      <c r="Q41" s="33" t="str" cm="1">
        <f t="array" ref="Q41">IF(
    ROW()-ROW($D$8)+1 &lt;= ROWS(_xlfn.ANCHORARRAY(_Helper_FilterResults!$A$1)),
    INDEX(_xlfn.ANCHORARRAY(_Helper_FilterResults!$A$1), ROW()-ROW($D$8)+1, 14),
    ""
)</f>
        <v>Non-Profit Corporation</v>
      </c>
    </row>
    <row r="42" spans="4:17" x14ac:dyDescent="0.3">
      <c r="D42" s="5" cm="1">
        <f t="array" ref="D42">IF(
    ROW()-ROW($D$8)+1 &lt;= ROWS(_xlfn.ANCHORARRAY(_Helper_FilterResults!$A$1)),
    INDEX(_xlfn.ANCHORARRAY(_Helper_FilterResults!$A$1), ROW()-ROW($D$8)+1, 1),
    ""
)</f>
        <v>106070990</v>
      </c>
      <c r="E42" s="5" t="str" cm="1">
        <f t="array" ref="E42">IF(
    ROW()-ROW($D$8)+1 &lt;= ROWS(_xlfn.ANCHORARRAY(_Helper_FilterResults!$A$1)),
    INDEX(_xlfn.ANCHORARRAY(_Helper_FilterResults!$A$1), ROW()-ROW($D$8)+1, 2),
    ""
)</f>
        <v>KAISER FOUNDATION HOSPITAL - WALNUT CREEK</v>
      </c>
      <c r="F42" s="5" t="str" cm="1">
        <f t="array" ref="F42">IF(
    ROW()-ROW($D$8)+1 &lt;= ROWS(_xlfn.ANCHORARRAY(_Helper_FilterResults!$A$1)),
    INDEX(_xlfn.ANCHORARRAY(_Helper_FilterResults!$A$1), ROW()-ROW($D$8)+1, 3),
    ""
)</f>
        <v>1425 SOUTH MAIN STREET</v>
      </c>
      <c r="G42" s="5" t="str" cm="1">
        <f t="array" ref="G42">IF(
    ROW()-ROW($D$8)+1 &lt;= ROWS(_xlfn.ANCHORARRAY(_Helper_FilterResults!$A$1)),
    INDEX(_xlfn.ANCHORARRAY(_Helper_FilterResults!$A$1), ROW()-ROW($D$8)+1, 4),
    ""
)</f>
        <v>WALNUT CREEK</v>
      </c>
      <c r="H42" s="5" t="str" cm="1">
        <f t="array" ref="H42">IF(
    ROW()-ROW($D$8)+1 &lt;= ROWS(_xlfn.ANCHORARRAY(_Helper_FilterResults!$A$1)),
    INDEX(_xlfn.ANCHORARRAY(_Helper_FilterResults!$A$1), ROW()-ROW($D$8)+1, 5),
    ""
)</f>
        <v>94596-5300</v>
      </c>
      <c r="I42" s="28" t="str" cm="1">
        <f t="array" ref="I42">IF(
    ROW()-ROW($D$8)+1 &lt;= ROWS(_xlfn.ANCHORARRAY(_Helper_FilterResults!$A$1)),
    INDEX(_xlfn.ANCHORARRAY(_Helper_FilterResults!$A$1), ROW()-ROW($D$8)+1, 6),
    ""
)</f>
        <v>District 16</v>
      </c>
      <c r="J42" s="28" t="str" cm="1">
        <f t="array" ref="J42">IF(
    ROW()-ROW($D$8)+1 &lt;= ROWS(_xlfn.ANCHORARRAY(_Helper_FilterResults!$A$1)),
    INDEX(_xlfn.ANCHORARRAY(_Helper_FilterResults!$A$1), ROW()-ROW($D$8)+1, 7),
    ""
)</f>
        <v>District 9</v>
      </c>
      <c r="K42" s="28" t="str" cm="1">
        <f t="array" ref="K42">IF(
    ROW()-ROW($D$8)+1 &lt;= ROWS(_xlfn.ANCHORARRAY(_Helper_FilterResults!$A$1)),
    INDEX(_xlfn.ANCHORARRAY(_Helper_FilterResults!$A$1), ROW()-ROW($D$8)+1, 8),
    ""
)</f>
        <v>District 10</v>
      </c>
      <c r="L42" s="28" t="str" cm="1">
        <f t="array" ref="L42">IF(
    ROW()-ROW($D$8)+1 &lt;= ROWS(_xlfn.ANCHORARRAY(_Helper_FilterResults!$A$1)),
    INDEX(_xlfn.ANCHORARRAY(_Helper_FilterResults!$A$1), ROW()-ROW($D$8)+1, 9),
    ""
)</f>
        <v>District 10</v>
      </c>
      <c r="M42" s="28" t="str" cm="1">
        <f t="array" ref="M42">IF(
    ROW()-ROW($D$8)+1 &lt;= ROWS(_xlfn.ANCHORARRAY(_Helper_FilterResults!$A$1)),
    INDEX(_xlfn.ANCHORARRAY(_Helper_FilterResults!$A$1), ROW()-ROW($D$8)+1, 10),
    ""
)</f>
        <v>No</v>
      </c>
      <c r="N42" s="34" t="str" cm="1">
        <f t="array" ref="N42">IF(
    ROW()-ROW($D$8)+1 &lt;= ROWS(_xlfn.ANCHORARRAY(_Helper_FilterResults!$A$1)),
    INDEX(_xlfn.ANCHORARRAY(_Helper_FilterResults!$A$1), ROW()-ROW($D$8)+1, 11),
    ""
)</f>
        <v>No</v>
      </c>
      <c r="O42" s="28" t="str" cm="1">
        <f t="array" ref="O42">IF(
    ROW()-ROW($D$8)+1 &lt;= ROWS(_xlfn.ANCHORARRAY(_Helper_FilterResults!$A$1)),
    INDEX(_xlfn.ANCHORARRAY(_Helper_FilterResults!$A$1), ROW()-ROW($D$8)+1, 12),
    ""
)</f>
        <v>NA</v>
      </c>
      <c r="P42" s="33" t="str" cm="1">
        <f t="array" ref="P42">IF(
    ROW()-ROW($D$8)+1 &lt;= ROWS(_xlfn.ANCHORARRAY(_Helper_FilterResults!$A$1)),
    INDEX(_xlfn.ANCHORARRAY(_Helper_FilterResults!$A$1), ROW()-ROW($D$8)+1, 13),
    ""
)</f>
        <v>General Acute Care Hospital</v>
      </c>
      <c r="Q42" s="33" t="str" cm="1">
        <f t="array" ref="Q42">IF(
    ROW()-ROW($D$8)+1 &lt;= ROWS(_xlfn.ANCHORARRAY(_Helper_FilterResults!$A$1)),
    INDEX(_xlfn.ANCHORARRAY(_Helper_FilterResults!$A$1), ROW()-ROW($D$8)+1, 14),
    ""
)</f>
        <v>Non-Profit Corporation</v>
      </c>
    </row>
    <row r="43" spans="4:17" x14ac:dyDescent="0.3">
      <c r="D43" s="5" cm="1">
        <f t="array" ref="D43">IF(
    ROW()-ROW($D$8)+1 &lt;= ROWS(_xlfn.ANCHORARRAY(_Helper_FilterResults!$A$1)),
    INDEX(_xlfn.ANCHORARRAY(_Helper_FilterResults!$A$1), ROW()-ROW($D$8)+1, 1),
    ""
)</f>
        <v>106071018</v>
      </c>
      <c r="E43" s="5" t="str" cm="1">
        <f t="array" ref="E43">IF(
    ROW()-ROW($D$8)+1 &lt;= ROWS(_xlfn.ANCHORARRAY(_Helper_FilterResults!$A$1)),
    INDEX(_xlfn.ANCHORARRAY(_Helper_FilterResults!$A$1), ROW()-ROW($D$8)+1, 2),
    ""
)</f>
        <v>JOHN MUIR MEDICAL CENTER-CONCORD CAMPUS</v>
      </c>
      <c r="F43" s="5" t="str" cm="1">
        <f t="array" ref="F43">IF(
    ROW()-ROW($D$8)+1 &lt;= ROWS(_xlfn.ANCHORARRAY(_Helper_FilterResults!$A$1)),
    INDEX(_xlfn.ANCHORARRAY(_Helper_FilterResults!$A$1), ROW()-ROW($D$8)+1, 3),
    ""
)</f>
        <v>2540 EAST STREET</v>
      </c>
      <c r="G43" s="5" t="str" cm="1">
        <f t="array" ref="G43">IF(
    ROW()-ROW($D$8)+1 &lt;= ROWS(_xlfn.ANCHORARRAY(_Helper_FilterResults!$A$1)),
    INDEX(_xlfn.ANCHORARRAY(_Helper_FilterResults!$A$1), ROW()-ROW($D$8)+1, 4),
    ""
)</f>
        <v>CONCORD</v>
      </c>
      <c r="H43" s="5" cm="1">
        <f t="array" ref="H43">IF(
    ROW()-ROW($D$8)+1 &lt;= ROWS(_xlfn.ANCHORARRAY(_Helper_FilterResults!$A$1)),
    INDEX(_xlfn.ANCHORARRAY(_Helper_FilterResults!$A$1), ROW()-ROW($D$8)+1, 5),
    ""
)</f>
        <v>94520</v>
      </c>
      <c r="I43" s="28" t="str" cm="1">
        <f t="array" ref="I43">IF(
    ROW()-ROW($D$8)+1 &lt;= ROWS(_xlfn.ANCHORARRAY(_Helper_FilterResults!$A$1)),
    INDEX(_xlfn.ANCHORARRAY(_Helper_FilterResults!$A$1), ROW()-ROW($D$8)+1, 6),
    ""
)</f>
        <v>District 15</v>
      </c>
      <c r="J43" s="28" t="str" cm="1">
        <f t="array" ref="J43">IF(
    ROW()-ROW($D$8)+1 &lt;= ROWS(_xlfn.ANCHORARRAY(_Helper_FilterResults!$A$1)),
    INDEX(_xlfn.ANCHORARRAY(_Helper_FilterResults!$A$1), ROW()-ROW($D$8)+1, 7),
    ""
)</f>
        <v>District 9</v>
      </c>
      <c r="K43" s="28" t="str" cm="1">
        <f t="array" ref="K43">IF(
    ROW()-ROW($D$8)+1 &lt;= ROWS(_xlfn.ANCHORARRAY(_Helper_FilterResults!$A$1)),
    INDEX(_xlfn.ANCHORARRAY(_Helper_FilterResults!$A$1), ROW()-ROW($D$8)+1, 8),
    ""
)</f>
        <v>District 10</v>
      </c>
      <c r="L43" s="28" t="str" cm="1">
        <f t="array" ref="L43">IF(
    ROW()-ROW($D$8)+1 &lt;= ROWS(_xlfn.ANCHORARRAY(_Helper_FilterResults!$A$1)),
    INDEX(_xlfn.ANCHORARRAY(_Helper_FilterResults!$A$1), ROW()-ROW($D$8)+1, 9),
    ""
)</f>
        <v>District 10</v>
      </c>
      <c r="M43" s="28" t="str" cm="1">
        <f t="array" ref="M43">IF(
    ROW()-ROW($D$8)+1 &lt;= ROWS(_xlfn.ANCHORARRAY(_Helper_FilterResults!$A$1)),
    INDEX(_xlfn.ANCHORARRAY(_Helper_FilterResults!$A$1), ROW()-ROW($D$8)+1, 10),
    ""
)</f>
        <v>No</v>
      </c>
      <c r="N43" s="34" t="str" cm="1">
        <f t="array" ref="N43">IF(
    ROW()-ROW($D$8)+1 &lt;= ROWS(_xlfn.ANCHORARRAY(_Helper_FilterResults!$A$1)),
    INDEX(_xlfn.ANCHORARRAY(_Helper_FilterResults!$A$1), ROW()-ROW($D$8)+1, 11),
    ""
)</f>
        <v>No</v>
      </c>
      <c r="O43" s="28" t="str" cm="1">
        <f t="array" ref="O43">IF(
    ROW()-ROW($D$8)+1 &lt;= ROWS(_xlfn.ANCHORARRAY(_Helper_FilterResults!$A$1)),
    INDEX(_xlfn.ANCHORARRAY(_Helper_FilterResults!$A$1), ROW()-ROW($D$8)+1, 12),
    ""
)</f>
        <v>NA</v>
      </c>
      <c r="P43" s="33" t="str" cm="1">
        <f t="array" ref="P43">IF(
    ROW()-ROW($D$8)+1 &lt;= ROWS(_xlfn.ANCHORARRAY(_Helper_FilterResults!$A$1)),
    INDEX(_xlfn.ANCHORARRAY(_Helper_FilterResults!$A$1), ROW()-ROW($D$8)+1, 13),
    ""
)</f>
        <v>General Acute Care Hospital</v>
      </c>
      <c r="Q43" s="33" t="str" cm="1">
        <f t="array" ref="Q43">IF(
    ROW()-ROW($D$8)+1 &lt;= ROWS(_xlfn.ANCHORARRAY(_Helper_FilterResults!$A$1)),
    INDEX(_xlfn.ANCHORARRAY(_Helper_FilterResults!$A$1), ROW()-ROW($D$8)+1, 14),
    ""
)</f>
        <v>Non-Profit Corporation</v>
      </c>
    </row>
    <row r="44" spans="4:17" x14ac:dyDescent="0.3">
      <c r="D44" s="5" cm="1">
        <f t="array" ref="D44">IF(
    ROW()-ROW($D$8)+1 &lt;= ROWS(_xlfn.ANCHORARRAY(_Helper_FilterResults!$A$1)),
    INDEX(_xlfn.ANCHORARRAY(_Helper_FilterResults!$A$1), ROW()-ROW($D$8)+1, 1),
    ""
)</f>
        <v>106074011</v>
      </c>
      <c r="E44" s="5" t="str" cm="1">
        <f t="array" ref="E44">IF(
    ROW()-ROW($D$8)+1 &lt;= ROWS(_xlfn.ANCHORARRAY(_Helper_FilterResults!$A$1)),
    INDEX(_xlfn.ANCHORARRAY(_Helper_FilterResults!$A$1), ROW()-ROW($D$8)+1, 2),
    ""
)</f>
        <v>SAN RAMON REGIONAL MEDICAL CENTER SOUTH BUILDING</v>
      </c>
      <c r="F44" s="5" t="str" cm="1">
        <f t="array" ref="F44">IF(
    ROW()-ROW($D$8)+1 &lt;= ROWS(_xlfn.ANCHORARRAY(_Helper_FilterResults!$A$1)),
    INDEX(_xlfn.ANCHORARRAY(_Helper_FilterResults!$A$1), ROW()-ROW($D$8)+1, 3),
    ""
)</f>
        <v>7777 NORRIS CANYON ROAD</v>
      </c>
      <c r="G44" s="5" t="str" cm="1">
        <f t="array" ref="G44">IF(
    ROW()-ROW($D$8)+1 &lt;= ROWS(_xlfn.ANCHORARRAY(_Helper_FilterResults!$A$1)),
    INDEX(_xlfn.ANCHORARRAY(_Helper_FilterResults!$A$1), ROW()-ROW($D$8)+1, 4),
    ""
)</f>
        <v>SAN RAMON</v>
      </c>
      <c r="H44" s="5" cm="1">
        <f t="array" ref="H44">IF(
    ROW()-ROW($D$8)+1 &lt;= ROWS(_xlfn.ANCHORARRAY(_Helper_FilterResults!$A$1)),
    INDEX(_xlfn.ANCHORARRAY(_Helper_FilterResults!$A$1), ROW()-ROW($D$8)+1, 5),
    ""
)</f>
        <v>94583</v>
      </c>
      <c r="I44" s="28" t="str" cm="1">
        <f t="array" ref="I44">IF(
    ROW()-ROW($D$8)+1 &lt;= ROWS(_xlfn.ANCHORARRAY(_Helper_FilterResults!$A$1)),
    INDEX(_xlfn.ANCHORARRAY(_Helper_FilterResults!$A$1), ROW()-ROW($D$8)+1, 6),
    ""
)</f>
        <v>District 16</v>
      </c>
      <c r="J44" s="28" t="str" cm="1">
        <f t="array" ref="J44">IF(
    ROW()-ROW($D$8)+1 &lt;= ROWS(_xlfn.ANCHORARRAY(_Helper_FilterResults!$A$1)),
    INDEX(_xlfn.ANCHORARRAY(_Helper_FilterResults!$A$1), ROW()-ROW($D$8)+1, 7),
    ""
)</f>
        <v>District 9</v>
      </c>
      <c r="K44" s="28" t="str" cm="1">
        <f t="array" ref="K44">IF(
    ROW()-ROW($D$8)+1 &lt;= ROWS(_xlfn.ANCHORARRAY(_Helper_FilterResults!$A$1)),
    INDEX(_xlfn.ANCHORARRAY(_Helper_FilterResults!$A$1), ROW()-ROW($D$8)+1, 8),
    ""
)</f>
        <v>District 10</v>
      </c>
      <c r="L44" s="28" t="str" cm="1">
        <f t="array" ref="L44">IF(
    ROW()-ROW($D$8)+1 &lt;= ROWS(_xlfn.ANCHORARRAY(_Helper_FilterResults!$A$1)),
    INDEX(_xlfn.ANCHORARRAY(_Helper_FilterResults!$A$1), ROW()-ROW($D$8)+1, 9),
    ""
)</f>
        <v>District 10</v>
      </c>
      <c r="M44" s="28" t="str" cm="1">
        <f t="array" ref="M44">IF(
    ROW()-ROW($D$8)+1 &lt;= ROWS(_xlfn.ANCHORARRAY(_Helper_FilterResults!$A$1)),
    INDEX(_xlfn.ANCHORARRAY(_Helper_FilterResults!$A$1), ROW()-ROW($D$8)+1, 10),
    ""
)</f>
        <v>No</v>
      </c>
      <c r="N44" s="34" t="str" cm="1">
        <f t="array" ref="N44">IF(
    ROW()-ROW($D$8)+1 &lt;= ROWS(_xlfn.ANCHORARRAY(_Helper_FilterResults!$A$1)),
    INDEX(_xlfn.ANCHORARRAY(_Helper_FilterResults!$A$1), ROW()-ROW($D$8)+1, 11),
    ""
)</f>
        <v>No</v>
      </c>
      <c r="O44" s="28" t="str" cm="1">
        <f t="array" ref="O44">IF(
    ROW()-ROW($D$8)+1 &lt;= ROWS(_xlfn.ANCHORARRAY(_Helper_FilterResults!$A$1)),
    INDEX(_xlfn.ANCHORARRAY(_Helper_FilterResults!$A$1), ROW()-ROW($D$8)+1, 12),
    ""
)</f>
        <v>NA</v>
      </c>
      <c r="P44" s="33" t="str" cm="1">
        <f t="array" ref="P44">IF(
    ROW()-ROW($D$8)+1 &lt;= ROWS(_xlfn.ANCHORARRAY(_Helper_FilterResults!$A$1)),
    INDEX(_xlfn.ANCHORARRAY(_Helper_FilterResults!$A$1), ROW()-ROW($D$8)+1, 13),
    ""
)</f>
        <v>General Acute Care Hospital</v>
      </c>
      <c r="Q44" s="33" t="str" cm="1">
        <f t="array" ref="Q44">IF(
    ROW()-ROW($D$8)+1 &lt;= ROWS(_xlfn.ANCHORARRAY(_Helper_FilterResults!$A$1)),
    INDEX(_xlfn.ANCHORARRAY(_Helper_FilterResults!$A$1), ROW()-ROW($D$8)+1, 14),
    ""
)</f>
        <v>NA</v>
      </c>
    </row>
    <row r="45" spans="4:17" x14ac:dyDescent="0.3">
      <c r="D45" s="5" cm="1">
        <f t="array" ref="D45">IF(
    ROW()-ROW($D$8)+1 &lt;= ROWS(_xlfn.ANCHORARRAY(_Helper_FilterResults!$A$1)),
    INDEX(_xlfn.ANCHORARRAY(_Helper_FilterResults!$A$1), ROW()-ROW($D$8)+1, 1),
    ""
)</f>
        <v>106074017</v>
      </c>
      <c r="E45" s="5" t="str" cm="1">
        <f t="array" ref="E45">IF(
    ROW()-ROW($D$8)+1 &lt;= ROWS(_xlfn.ANCHORARRAY(_Helper_FilterResults!$A$1)),
    INDEX(_xlfn.ANCHORARRAY(_Helper_FilterResults!$A$1), ROW()-ROW($D$8)+1, 2),
    ""
)</f>
        <v>SAN RAMON REGIONAL MEDICAL CENTER</v>
      </c>
      <c r="F45" s="5" t="str" cm="1">
        <f t="array" ref="F45">IF(
    ROW()-ROW($D$8)+1 &lt;= ROWS(_xlfn.ANCHORARRAY(_Helper_FilterResults!$A$1)),
    INDEX(_xlfn.ANCHORARRAY(_Helper_FilterResults!$A$1), ROW()-ROW($D$8)+1, 3),
    ""
)</f>
        <v>6001 NORRIS CANYON ROAD</v>
      </c>
      <c r="G45" s="5" t="str" cm="1">
        <f t="array" ref="G45">IF(
    ROW()-ROW($D$8)+1 &lt;= ROWS(_xlfn.ANCHORARRAY(_Helper_FilterResults!$A$1)),
    INDEX(_xlfn.ANCHORARRAY(_Helper_FilterResults!$A$1), ROW()-ROW($D$8)+1, 4),
    ""
)</f>
        <v>SAN RAMON</v>
      </c>
      <c r="H45" s="5" cm="1">
        <f t="array" ref="H45">IF(
    ROW()-ROW($D$8)+1 &lt;= ROWS(_xlfn.ANCHORARRAY(_Helper_FilterResults!$A$1)),
    INDEX(_xlfn.ANCHORARRAY(_Helper_FilterResults!$A$1), ROW()-ROW($D$8)+1, 5),
    ""
)</f>
        <v>94583</v>
      </c>
      <c r="I45" s="28" t="str" cm="1">
        <f t="array" ref="I45">IF(
    ROW()-ROW($D$8)+1 &lt;= ROWS(_xlfn.ANCHORARRAY(_Helper_FilterResults!$A$1)),
    INDEX(_xlfn.ANCHORARRAY(_Helper_FilterResults!$A$1), ROW()-ROW($D$8)+1, 6),
    ""
)</f>
        <v>District 16</v>
      </c>
      <c r="J45" s="28" t="str" cm="1">
        <f t="array" ref="J45">IF(
    ROW()-ROW($D$8)+1 &lt;= ROWS(_xlfn.ANCHORARRAY(_Helper_FilterResults!$A$1)),
    INDEX(_xlfn.ANCHORARRAY(_Helper_FilterResults!$A$1), ROW()-ROW($D$8)+1, 7),
    ""
)</f>
        <v>District 9</v>
      </c>
      <c r="K45" s="28" t="str" cm="1">
        <f t="array" ref="K45">IF(
    ROW()-ROW($D$8)+1 &lt;= ROWS(_xlfn.ANCHORARRAY(_Helper_FilterResults!$A$1)),
    INDEX(_xlfn.ANCHORARRAY(_Helper_FilterResults!$A$1), ROW()-ROW($D$8)+1, 8),
    ""
)</f>
        <v>District 10</v>
      </c>
      <c r="L45" s="28" t="str" cm="1">
        <f t="array" ref="L45">IF(
    ROW()-ROW($D$8)+1 &lt;= ROWS(_xlfn.ANCHORARRAY(_Helper_FilterResults!$A$1)),
    INDEX(_xlfn.ANCHORARRAY(_Helper_FilterResults!$A$1), ROW()-ROW($D$8)+1, 9),
    ""
)</f>
        <v>District 10</v>
      </c>
      <c r="M45" s="28" t="str" cm="1">
        <f t="array" ref="M45">IF(
    ROW()-ROW($D$8)+1 &lt;= ROWS(_xlfn.ANCHORARRAY(_Helper_FilterResults!$A$1)),
    INDEX(_xlfn.ANCHORARRAY(_Helper_FilterResults!$A$1), ROW()-ROW($D$8)+1, 10),
    ""
)</f>
        <v>No</v>
      </c>
      <c r="N45" s="34" t="str" cm="1">
        <f t="array" ref="N45">IF(
    ROW()-ROW($D$8)+1 &lt;= ROWS(_xlfn.ANCHORARRAY(_Helper_FilterResults!$A$1)),
    INDEX(_xlfn.ANCHORARRAY(_Helper_FilterResults!$A$1), ROW()-ROW($D$8)+1, 11),
    ""
)</f>
        <v>No</v>
      </c>
      <c r="O45" s="28" t="str" cm="1">
        <f t="array" ref="O45">IF(
    ROW()-ROW($D$8)+1 &lt;= ROWS(_xlfn.ANCHORARRAY(_Helper_FilterResults!$A$1)),
    INDEX(_xlfn.ANCHORARRAY(_Helper_FilterResults!$A$1), ROW()-ROW($D$8)+1, 12),
    ""
)</f>
        <v>NA</v>
      </c>
      <c r="P45" s="33" t="str" cm="1">
        <f t="array" ref="P45">IF(
    ROW()-ROW($D$8)+1 &lt;= ROWS(_xlfn.ANCHORARRAY(_Helper_FilterResults!$A$1)),
    INDEX(_xlfn.ANCHORARRAY(_Helper_FilterResults!$A$1), ROW()-ROW($D$8)+1, 13),
    ""
)</f>
        <v>General Acute Care Hospital</v>
      </c>
      <c r="Q45" s="33" t="str" cm="1">
        <f t="array" ref="Q45">IF(
    ROW()-ROW($D$8)+1 &lt;= ROWS(_xlfn.ANCHORARRAY(_Helper_FilterResults!$A$1)),
    INDEX(_xlfn.ANCHORARRAY(_Helper_FilterResults!$A$1), ROW()-ROW($D$8)+1, 14),
    ""
)</f>
        <v>Investor - Corporation</v>
      </c>
    </row>
    <row r="46" spans="4:17" x14ac:dyDescent="0.3">
      <c r="D46" s="5" cm="1">
        <f t="array" ref="D46">IF(
    ROW()-ROW($D$8)+1 &lt;= ROWS(_xlfn.ANCHORARRAY(_Helper_FilterResults!$A$1)),
    INDEX(_xlfn.ANCHORARRAY(_Helper_FilterResults!$A$1), ROW()-ROW($D$8)+1, 1),
    ""
)</f>
        <v>106074039</v>
      </c>
      <c r="E46" s="5" t="str" cm="1">
        <f t="array" ref="E46">IF(
    ROW()-ROW($D$8)+1 &lt;= ROWS(_xlfn.ANCHORARRAY(_Helper_FilterResults!$A$1)),
    INDEX(_xlfn.ANCHORARRAY(_Helper_FilterResults!$A$1), ROW()-ROW($D$8)+1, 2),
    ""
)</f>
        <v>JOHN MUIR BEHAVIORAL HEALTH CENTER</v>
      </c>
      <c r="F46" s="5" t="str" cm="1">
        <f t="array" ref="F46">IF(
    ROW()-ROW($D$8)+1 &lt;= ROWS(_xlfn.ANCHORARRAY(_Helper_FilterResults!$A$1)),
    INDEX(_xlfn.ANCHORARRAY(_Helper_FilterResults!$A$1), ROW()-ROW($D$8)+1, 3),
    ""
)</f>
        <v>2740 GRANT STREET</v>
      </c>
      <c r="G46" s="5" t="str" cm="1">
        <f t="array" ref="G46">IF(
    ROW()-ROW($D$8)+1 &lt;= ROWS(_xlfn.ANCHORARRAY(_Helper_FilterResults!$A$1)),
    INDEX(_xlfn.ANCHORARRAY(_Helper_FilterResults!$A$1), ROW()-ROW($D$8)+1, 4),
    ""
)</f>
        <v>CONCORD</v>
      </c>
      <c r="H46" s="5" cm="1">
        <f t="array" ref="H46">IF(
    ROW()-ROW($D$8)+1 &lt;= ROWS(_xlfn.ANCHORARRAY(_Helper_FilterResults!$A$1)),
    INDEX(_xlfn.ANCHORARRAY(_Helper_FilterResults!$A$1), ROW()-ROW($D$8)+1, 5),
    ""
)</f>
        <v>94520</v>
      </c>
      <c r="I46" s="28" t="str" cm="1">
        <f t="array" ref="I46">IF(
    ROW()-ROW($D$8)+1 &lt;= ROWS(_xlfn.ANCHORARRAY(_Helper_FilterResults!$A$1)),
    INDEX(_xlfn.ANCHORARRAY(_Helper_FilterResults!$A$1), ROW()-ROW($D$8)+1, 6),
    ""
)</f>
        <v>District 15</v>
      </c>
      <c r="J46" s="28" t="str" cm="1">
        <f t="array" ref="J46">IF(
    ROW()-ROW($D$8)+1 &lt;= ROWS(_xlfn.ANCHORARRAY(_Helper_FilterResults!$A$1)),
    INDEX(_xlfn.ANCHORARRAY(_Helper_FilterResults!$A$1), ROW()-ROW($D$8)+1, 7),
    ""
)</f>
        <v>District 9</v>
      </c>
      <c r="K46" s="28" t="str" cm="1">
        <f t="array" ref="K46">IF(
    ROW()-ROW($D$8)+1 &lt;= ROWS(_xlfn.ANCHORARRAY(_Helper_FilterResults!$A$1)),
    INDEX(_xlfn.ANCHORARRAY(_Helper_FilterResults!$A$1), ROW()-ROW($D$8)+1, 8),
    ""
)</f>
        <v>District 10</v>
      </c>
      <c r="L46" s="28" t="str" cm="1">
        <f t="array" ref="L46">IF(
    ROW()-ROW($D$8)+1 &lt;= ROWS(_xlfn.ANCHORARRAY(_Helper_FilterResults!$A$1)),
    INDEX(_xlfn.ANCHORARRAY(_Helper_FilterResults!$A$1), ROW()-ROW($D$8)+1, 9),
    ""
)</f>
        <v>District 10</v>
      </c>
      <c r="M46" s="28" t="str" cm="1">
        <f t="array" ref="M46">IF(
    ROW()-ROW($D$8)+1 &lt;= ROWS(_xlfn.ANCHORARRAY(_Helper_FilterResults!$A$1)),
    INDEX(_xlfn.ANCHORARRAY(_Helper_FilterResults!$A$1), ROW()-ROW($D$8)+1, 10),
    ""
)</f>
        <v>No</v>
      </c>
      <c r="N46" s="34" t="str" cm="1">
        <f t="array" ref="N46">IF(
    ROW()-ROW($D$8)+1 &lt;= ROWS(_xlfn.ANCHORARRAY(_Helper_FilterResults!$A$1)),
    INDEX(_xlfn.ANCHORARRAY(_Helper_FilterResults!$A$1), ROW()-ROW($D$8)+1, 11),
    ""
)</f>
        <v>No</v>
      </c>
      <c r="O46" s="28" t="str" cm="1">
        <f t="array" ref="O46">IF(
    ROW()-ROW($D$8)+1 &lt;= ROWS(_xlfn.ANCHORARRAY(_Helper_FilterResults!$A$1)),
    INDEX(_xlfn.ANCHORARRAY(_Helper_FilterResults!$A$1), ROW()-ROW($D$8)+1, 12),
    ""
)</f>
        <v>NA</v>
      </c>
      <c r="P46" s="33" t="str" cm="1">
        <f t="array" ref="P46">IF(
    ROW()-ROW($D$8)+1 &lt;= ROWS(_xlfn.ANCHORARRAY(_Helper_FilterResults!$A$1)),
    INDEX(_xlfn.ANCHORARRAY(_Helper_FilterResults!$A$1), ROW()-ROW($D$8)+1, 13),
    ""
)</f>
        <v>Acute Psychiatric Hospital</v>
      </c>
      <c r="Q46" s="33" t="str" cm="1">
        <f t="array" ref="Q46">IF(
    ROW()-ROW($D$8)+1 &lt;= ROWS(_xlfn.ANCHORARRAY(_Helper_FilterResults!$A$1)),
    INDEX(_xlfn.ANCHORARRAY(_Helper_FilterResults!$A$1), ROW()-ROW($D$8)+1, 14),
    ""
)</f>
        <v>Non-Profit Corporation</v>
      </c>
    </row>
    <row r="47" spans="4:17" x14ac:dyDescent="0.3">
      <c r="D47" s="5" cm="1">
        <f t="array" ref="D47">IF(
    ROW()-ROW($D$8)+1 &lt;= ROWS(_xlfn.ANCHORARRAY(_Helper_FilterResults!$A$1)),
    INDEX(_xlfn.ANCHORARRAY(_Helper_FilterResults!$A$1), ROW()-ROW($D$8)+1, 1),
    ""
)</f>
        <v>106074093</v>
      </c>
      <c r="E47" s="5" t="str" cm="1">
        <f t="array" ref="E47">IF(
    ROW()-ROW($D$8)+1 &lt;= ROWS(_xlfn.ANCHORARRAY(_Helper_FilterResults!$A$1)),
    INDEX(_xlfn.ANCHORARRAY(_Helper_FilterResults!$A$1), ROW()-ROW($D$8)+1, 2),
    ""
)</f>
        <v>KAISER FOUNDATION HOSPITAL - RICHMOND CAMPUS</v>
      </c>
      <c r="F47" s="5" t="str" cm="1">
        <f t="array" ref="F47">IF(
    ROW()-ROW($D$8)+1 &lt;= ROWS(_xlfn.ANCHORARRAY(_Helper_FilterResults!$A$1)),
    INDEX(_xlfn.ANCHORARRAY(_Helper_FilterResults!$A$1), ROW()-ROW($D$8)+1, 3),
    ""
)</f>
        <v>901 NEVIN AVE</v>
      </c>
      <c r="G47" s="5" t="str" cm="1">
        <f t="array" ref="G47">IF(
    ROW()-ROW($D$8)+1 &lt;= ROWS(_xlfn.ANCHORARRAY(_Helper_FilterResults!$A$1)),
    INDEX(_xlfn.ANCHORARRAY(_Helper_FilterResults!$A$1), ROW()-ROW($D$8)+1, 4),
    ""
)</f>
        <v>RICHMOND</v>
      </c>
      <c r="H47" s="5" cm="1">
        <f t="array" ref="H47">IF(
    ROW()-ROW($D$8)+1 &lt;= ROWS(_xlfn.ANCHORARRAY(_Helper_FilterResults!$A$1)),
    INDEX(_xlfn.ANCHORARRAY(_Helper_FilterResults!$A$1), ROW()-ROW($D$8)+1, 5),
    ""
)</f>
        <v>94801</v>
      </c>
      <c r="I47" s="28" t="str" cm="1">
        <f t="array" ref="I47">IF(
    ROW()-ROW($D$8)+1 &lt;= ROWS(_xlfn.ANCHORARRAY(_Helper_FilterResults!$A$1)),
    INDEX(_xlfn.ANCHORARRAY(_Helper_FilterResults!$A$1), ROW()-ROW($D$8)+1, 6),
    ""
)</f>
        <v>District 14</v>
      </c>
      <c r="J47" s="28" t="str" cm="1">
        <f t="array" ref="J47">IF(
    ROW()-ROW($D$8)+1 &lt;= ROWS(_xlfn.ANCHORARRAY(_Helper_FilterResults!$A$1)),
    INDEX(_xlfn.ANCHORARRAY(_Helper_FilterResults!$A$1), ROW()-ROW($D$8)+1, 7),
    ""
)</f>
        <v>District 7</v>
      </c>
      <c r="K47" s="28" t="str" cm="1">
        <f t="array" ref="K47">IF(
    ROW()-ROW($D$8)+1 &lt;= ROWS(_xlfn.ANCHORARRAY(_Helper_FilterResults!$A$1)),
    INDEX(_xlfn.ANCHORARRAY(_Helper_FilterResults!$A$1), ROW()-ROW($D$8)+1, 8),
    ""
)</f>
        <v>District 8</v>
      </c>
      <c r="L47" s="28" t="str" cm="1">
        <f t="array" ref="L47">IF(
    ROW()-ROW($D$8)+1 &lt;= ROWS(_xlfn.ANCHORARRAY(_Helper_FilterResults!$A$1)),
    INDEX(_xlfn.ANCHORARRAY(_Helper_FilterResults!$A$1), ROW()-ROW($D$8)+1, 9),
    ""
)</f>
        <v>District 8</v>
      </c>
      <c r="M47" s="28" t="str" cm="1">
        <f t="array" ref="M47">IF(
    ROW()-ROW($D$8)+1 &lt;= ROWS(_xlfn.ANCHORARRAY(_Helper_FilterResults!$A$1)),
    INDEX(_xlfn.ANCHORARRAY(_Helper_FilterResults!$A$1), ROW()-ROW($D$8)+1, 10),
    ""
)</f>
        <v>No</v>
      </c>
      <c r="N47" s="34" t="str" cm="1">
        <f t="array" ref="N47">IF(
    ROW()-ROW($D$8)+1 &lt;= ROWS(_xlfn.ANCHORARRAY(_Helper_FilterResults!$A$1)),
    INDEX(_xlfn.ANCHORARRAY(_Helper_FilterResults!$A$1), ROW()-ROW($D$8)+1, 11),
    ""
)</f>
        <v>No</v>
      </c>
      <c r="O47" s="28" t="str" cm="1">
        <f t="array" ref="O47">IF(
    ROW()-ROW($D$8)+1 &lt;= ROWS(_xlfn.ANCHORARRAY(_Helper_FilterResults!$A$1)),
    INDEX(_xlfn.ANCHORARRAY(_Helper_FilterResults!$A$1), ROW()-ROW($D$8)+1, 12),
    ""
)</f>
        <v>NA</v>
      </c>
      <c r="P47" s="33" t="str" cm="1">
        <f t="array" ref="P47">IF(
    ROW()-ROW($D$8)+1 &lt;= ROWS(_xlfn.ANCHORARRAY(_Helper_FilterResults!$A$1)),
    INDEX(_xlfn.ANCHORARRAY(_Helper_FilterResults!$A$1), ROW()-ROW($D$8)+1, 13),
    ""
)</f>
        <v>General Acute Care Hospital</v>
      </c>
      <c r="Q47" s="33" t="str" cm="1">
        <f t="array" ref="Q47">IF(
    ROW()-ROW($D$8)+1 &lt;= ROWS(_xlfn.ANCHORARRAY(_Helper_FilterResults!$A$1)),
    INDEX(_xlfn.ANCHORARRAY(_Helper_FilterResults!$A$1), ROW()-ROW($D$8)+1, 14),
    ""
)</f>
        <v>Non-Profit Corporation</v>
      </c>
    </row>
    <row r="48" spans="4:17" x14ac:dyDescent="0.3">
      <c r="D48" s="5" cm="1">
        <f t="array" ref="D48">IF(
    ROW()-ROW($D$8)+1 &lt;= ROWS(_xlfn.ANCHORARRAY(_Helper_FilterResults!$A$1)),
    INDEX(_xlfn.ANCHORARRAY(_Helper_FilterResults!$A$1), ROW()-ROW($D$8)+1, 1),
    ""
)</f>
        <v>106074097</v>
      </c>
      <c r="E48" s="5" t="str" cm="1">
        <f t="array" ref="E48">IF(
    ROW()-ROW($D$8)+1 &lt;= ROWS(_xlfn.ANCHORARRAY(_Helper_FilterResults!$A$1)),
    INDEX(_xlfn.ANCHORARRAY(_Helper_FilterResults!$A$1), ROW()-ROW($D$8)+1, 2),
    ""
)</f>
        <v>KAISER FOUNDATION HOSPITAL - ANTIOCH</v>
      </c>
      <c r="F48" s="5" t="str" cm="1">
        <f t="array" ref="F48">IF(
    ROW()-ROW($D$8)+1 &lt;= ROWS(_xlfn.ANCHORARRAY(_Helper_FilterResults!$A$1)),
    INDEX(_xlfn.ANCHORARRAY(_Helper_FilterResults!$A$1), ROW()-ROW($D$8)+1, 3),
    ""
)</f>
        <v>4501 SAND CREEK ROAD</v>
      </c>
      <c r="G48" s="5" t="str" cm="1">
        <f t="array" ref="G48">IF(
    ROW()-ROW($D$8)+1 &lt;= ROWS(_xlfn.ANCHORARRAY(_Helper_FilterResults!$A$1)),
    INDEX(_xlfn.ANCHORARRAY(_Helper_FilterResults!$A$1), ROW()-ROW($D$8)+1, 4),
    ""
)</f>
        <v>ANTIOCH</v>
      </c>
      <c r="H48" s="5" cm="1">
        <f t="array" ref="H48">IF(
    ROW()-ROW($D$8)+1 &lt;= ROWS(_xlfn.ANCHORARRAY(_Helper_FilterResults!$A$1)),
    INDEX(_xlfn.ANCHORARRAY(_Helper_FilterResults!$A$1), ROW()-ROW($D$8)+1, 5),
    ""
)</f>
        <v>94531</v>
      </c>
      <c r="I48" s="28" t="str" cm="1">
        <f t="array" ref="I48">IF(
    ROW()-ROW($D$8)+1 &lt;= ROWS(_xlfn.ANCHORARRAY(_Helper_FilterResults!$A$1)),
    INDEX(_xlfn.ANCHORARRAY(_Helper_FilterResults!$A$1), ROW()-ROW($D$8)+1, 6),
    ""
)</f>
        <v>District 15</v>
      </c>
      <c r="J48" s="28" t="str" cm="1">
        <f t="array" ref="J48">IF(
    ROW()-ROW($D$8)+1 &lt;= ROWS(_xlfn.ANCHORARRAY(_Helper_FilterResults!$A$1)),
    INDEX(_xlfn.ANCHORARRAY(_Helper_FilterResults!$A$1), ROW()-ROW($D$8)+1, 7),
    ""
)</f>
        <v>District 9</v>
      </c>
      <c r="K48" s="28" t="str" cm="1">
        <f t="array" ref="K48">IF(
    ROW()-ROW($D$8)+1 &lt;= ROWS(_xlfn.ANCHORARRAY(_Helper_FilterResults!$A$1)),
    INDEX(_xlfn.ANCHORARRAY(_Helper_FilterResults!$A$1), ROW()-ROW($D$8)+1, 8),
    ""
)</f>
        <v>District 10</v>
      </c>
      <c r="L48" s="28" t="str" cm="1">
        <f t="array" ref="L48">IF(
    ROW()-ROW($D$8)+1 &lt;= ROWS(_xlfn.ANCHORARRAY(_Helper_FilterResults!$A$1)),
    INDEX(_xlfn.ANCHORARRAY(_Helper_FilterResults!$A$1), ROW()-ROW($D$8)+1, 9),
    ""
)</f>
        <v>District 9</v>
      </c>
      <c r="M48" s="28" t="str" cm="1">
        <f t="array" ref="M48">IF(
    ROW()-ROW($D$8)+1 &lt;= ROWS(_xlfn.ANCHORARRAY(_Helper_FilterResults!$A$1)),
    INDEX(_xlfn.ANCHORARRAY(_Helper_FilterResults!$A$1), ROW()-ROW($D$8)+1, 10),
    ""
)</f>
        <v>No</v>
      </c>
      <c r="N48" s="34" t="str" cm="1">
        <f t="array" ref="N48">IF(
    ROW()-ROW($D$8)+1 &lt;= ROWS(_xlfn.ANCHORARRAY(_Helper_FilterResults!$A$1)),
    INDEX(_xlfn.ANCHORARRAY(_Helper_FilterResults!$A$1), ROW()-ROW($D$8)+1, 11),
    ""
)</f>
        <v>No</v>
      </c>
      <c r="O48" s="28" t="str" cm="1">
        <f t="array" ref="O48">IF(
    ROW()-ROW($D$8)+1 &lt;= ROWS(_xlfn.ANCHORARRAY(_Helper_FilterResults!$A$1)),
    INDEX(_xlfn.ANCHORARRAY(_Helper_FilterResults!$A$1), ROW()-ROW($D$8)+1, 12),
    ""
)</f>
        <v>NA</v>
      </c>
      <c r="P48" s="33" t="str" cm="1">
        <f t="array" ref="P48">IF(
    ROW()-ROW($D$8)+1 &lt;= ROWS(_xlfn.ANCHORARRAY(_Helper_FilterResults!$A$1)),
    INDEX(_xlfn.ANCHORARRAY(_Helper_FilterResults!$A$1), ROW()-ROW($D$8)+1, 13),
    ""
)</f>
        <v>General Acute Care Hospital</v>
      </c>
      <c r="Q48" s="33" t="str" cm="1">
        <f t="array" ref="Q48">IF(
    ROW()-ROW($D$8)+1 &lt;= ROWS(_xlfn.ANCHORARRAY(_Helper_FilterResults!$A$1)),
    INDEX(_xlfn.ANCHORARRAY(_Helper_FilterResults!$A$1), ROW()-ROW($D$8)+1, 14),
    ""
)</f>
        <v>Non-Profit Corporation</v>
      </c>
    </row>
    <row r="49" spans="4:17" x14ac:dyDescent="0.3">
      <c r="D49" s="5" cm="1">
        <f t="array" ref="D49">IF(
    ROW()-ROW($D$8)+1 &lt;= ROWS(_xlfn.ANCHORARRAY(_Helper_FilterResults!$A$1)),
    INDEX(_xlfn.ANCHORARRAY(_Helper_FilterResults!$A$1), ROW()-ROW($D$8)+1, 1),
    ""
)</f>
        <v>106084001</v>
      </c>
      <c r="E49" s="5" t="str" cm="1">
        <f t="array" ref="E49">IF(
    ROW()-ROW($D$8)+1 &lt;= ROWS(_xlfn.ANCHORARRAY(_Helper_FilterResults!$A$1)),
    INDEX(_xlfn.ANCHORARRAY(_Helper_FilterResults!$A$1), ROW()-ROW($D$8)+1, 2),
    ""
)</f>
        <v>SUTTER COAST HOSPITAL</v>
      </c>
      <c r="F49" s="5" t="str" cm="1">
        <f t="array" ref="F49">IF(
    ROW()-ROW($D$8)+1 &lt;= ROWS(_xlfn.ANCHORARRAY(_Helper_FilterResults!$A$1)),
    INDEX(_xlfn.ANCHORARRAY(_Helper_FilterResults!$A$1), ROW()-ROW($D$8)+1, 3),
    ""
)</f>
        <v>800 EAST WASHINGTON BOULEVARD</v>
      </c>
      <c r="G49" s="5" t="str" cm="1">
        <f t="array" ref="G49">IF(
    ROW()-ROW($D$8)+1 &lt;= ROWS(_xlfn.ANCHORARRAY(_Helper_FilterResults!$A$1)),
    INDEX(_xlfn.ANCHORARRAY(_Helper_FilterResults!$A$1), ROW()-ROW($D$8)+1, 4),
    ""
)</f>
        <v>CRESCENT CITY</v>
      </c>
      <c r="H49" s="5" cm="1">
        <f t="array" ref="H49">IF(
    ROW()-ROW($D$8)+1 &lt;= ROWS(_xlfn.ANCHORARRAY(_Helper_FilterResults!$A$1)),
    INDEX(_xlfn.ANCHORARRAY(_Helper_FilterResults!$A$1), ROW()-ROW($D$8)+1, 5),
    ""
)</f>
        <v>95531</v>
      </c>
      <c r="I49" s="28" t="str" cm="1">
        <f t="array" ref="I49">IF(
    ROW()-ROW($D$8)+1 &lt;= ROWS(_xlfn.ANCHORARRAY(_Helper_FilterResults!$A$1)),
    INDEX(_xlfn.ANCHORARRAY(_Helper_FilterResults!$A$1), ROW()-ROW($D$8)+1, 6),
    ""
)</f>
        <v>District 2</v>
      </c>
      <c r="J49" s="28" t="str" cm="1">
        <f t="array" ref="J49">IF(
    ROW()-ROW($D$8)+1 &lt;= ROWS(_xlfn.ANCHORARRAY(_Helper_FilterResults!$A$1)),
    INDEX(_xlfn.ANCHORARRAY(_Helper_FilterResults!$A$1), ROW()-ROW($D$8)+1, 7),
    ""
)</f>
        <v>District 2</v>
      </c>
      <c r="K49" s="28" t="str" cm="1">
        <f t="array" ref="K49">IF(
    ROW()-ROW($D$8)+1 &lt;= ROWS(_xlfn.ANCHORARRAY(_Helper_FilterResults!$A$1)),
    INDEX(_xlfn.ANCHORARRAY(_Helper_FilterResults!$A$1), ROW()-ROW($D$8)+1, 8),
    ""
)</f>
        <v>District 2</v>
      </c>
      <c r="L49" s="28" t="str" cm="1">
        <f t="array" ref="L49">IF(
    ROW()-ROW($D$8)+1 &lt;= ROWS(_xlfn.ANCHORARRAY(_Helper_FilterResults!$A$1)),
    INDEX(_xlfn.ANCHORARRAY(_Helper_FilterResults!$A$1), ROW()-ROW($D$8)+1, 9),
    ""
)</f>
        <v>District 2</v>
      </c>
      <c r="M49" s="28" t="str" cm="1">
        <f t="array" ref="M49">IF(
    ROW()-ROW($D$8)+1 &lt;= ROWS(_xlfn.ANCHORARRAY(_Helper_FilterResults!$A$1)),
    INDEX(_xlfn.ANCHORARRAY(_Helper_FilterResults!$A$1), ROW()-ROW($D$8)+1, 10),
    ""
)</f>
        <v>No</v>
      </c>
      <c r="N49" s="34" t="str" cm="1">
        <f t="array" ref="N49">IF(
    ROW()-ROW($D$8)+1 &lt;= ROWS(_xlfn.ANCHORARRAY(_Helper_FilterResults!$A$1)),
    INDEX(_xlfn.ANCHORARRAY(_Helper_FilterResults!$A$1), ROW()-ROW($D$8)+1, 11),
    ""
)</f>
        <v>Yes</v>
      </c>
      <c r="O49" s="28" t="str" cm="1">
        <f t="array" ref="O49">IF(
    ROW()-ROW($D$8)+1 &lt;= ROWS(_xlfn.ANCHORARRAY(_Helper_FilterResults!$A$1)),
    INDEX(_xlfn.ANCHORARRAY(_Helper_FilterResults!$A$1), ROW()-ROW($D$8)+1, 12),
    ""
)</f>
        <v>Level IV</v>
      </c>
      <c r="P49" s="33" t="str" cm="1">
        <f t="array" ref="P49">IF(
    ROW()-ROW($D$8)+1 &lt;= ROWS(_xlfn.ANCHORARRAY(_Helper_FilterResults!$A$1)),
    INDEX(_xlfn.ANCHORARRAY(_Helper_FilterResults!$A$1), ROW()-ROW($D$8)+1, 13),
    ""
)</f>
        <v>General Acute Care Hospital</v>
      </c>
      <c r="Q49" s="33" t="str" cm="1">
        <f t="array" ref="Q49">IF(
    ROW()-ROW($D$8)+1 &lt;= ROWS(_xlfn.ANCHORARRAY(_Helper_FilterResults!$A$1)),
    INDEX(_xlfn.ANCHORARRAY(_Helper_FilterResults!$A$1), ROW()-ROW($D$8)+1, 14),
    ""
)</f>
        <v>Non-Profit Corporation</v>
      </c>
    </row>
    <row r="50" spans="4:17" x14ac:dyDescent="0.3">
      <c r="D50" s="5" cm="1">
        <f t="array" ref="D50">IF(
    ROW()-ROW($D$8)+1 &lt;= ROWS(_xlfn.ANCHORARRAY(_Helper_FilterResults!$A$1)),
    INDEX(_xlfn.ANCHORARRAY(_Helper_FilterResults!$A$1), ROW()-ROW($D$8)+1, 1),
    ""
)</f>
        <v>106090793</v>
      </c>
      <c r="E50" s="5" t="str" cm="1">
        <f t="array" ref="E50">IF(
    ROW()-ROW($D$8)+1 &lt;= ROWS(_xlfn.ANCHORARRAY(_Helper_FilterResults!$A$1)),
    INDEX(_xlfn.ANCHORARRAY(_Helper_FilterResults!$A$1), ROW()-ROW($D$8)+1, 2),
    ""
)</f>
        <v>BARTON MEMORIAL HOSPITAL</v>
      </c>
      <c r="F50" s="5" t="str" cm="1">
        <f t="array" ref="F50">IF(
    ROW()-ROW($D$8)+1 &lt;= ROWS(_xlfn.ANCHORARRAY(_Helper_FilterResults!$A$1)),
    INDEX(_xlfn.ANCHORARRAY(_Helper_FilterResults!$A$1), ROW()-ROW($D$8)+1, 3),
    ""
)</f>
        <v>2170 SOUTH AVENUE</v>
      </c>
      <c r="G50" s="5" t="str" cm="1">
        <f t="array" ref="G50">IF(
    ROW()-ROW($D$8)+1 &lt;= ROWS(_xlfn.ANCHORARRAY(_Helper_FilterResults!$A$1)),
    INDEX(_xlfn.ANCHORARRAY(_Helper_FilterResults!$A$1), ROW()-ROW($D$8)+1, 4),
    ""
)</f>
        <v>SOUTH LAKE TAHOE</v>
      </c>
      <c r="H50" s="5" cm="1">
        <f t="array" ref="H50">IF(
    ROW()-ROW($D$8)+1 &lt;= ROWS(_xlfn.ANCHORARRAY(_Helper_FilterResults!$A$1)),
    INDEX(_xlfn.ANCHORARRAY(_Helper_FilterResults!$A$1), ROW()-ROW($D$8)+1, 5),
    ""
)</f>
        <v>96150</v>
      </c>
      <c r="I50" s="28" t="str" cm="1">
        <f t="array" ref="I50">IF(
    ROW()-ROW($D$8)+1 &lt;= ROWS(_xlfn.ANCHORARRAY(_Helper_FilterResults!$A$1)),
    INDEX(_xlfn.ANCHORARRAY(_Helper_FilterResults!$A$1), ROW()-ROW($D$8)+1, 6),
    ""
)</f>
        <v>District 1</v>
      </c>
      <c r="J50" s="28" t="str" cm="1">
        <f t="array" ref="J50">IF(
    ROW()-ROW($D$8)+1 &lt;= ROWS(_xlfn.ANCHORARRAY(_Helper_FilterResults!$A$1)),
    INDEX(_xlfn.ANCHORARRAY(_Helper_FilterResults!$A$1), ROW()-ROW($D$8)+1, 7),
    ""
)</f>
        <v>District 4</v>
      </c>
      <c r="K50" s="28" t="str" cm="1">
        <f t="array" ref="K50">IF(
    ROW()-ROW($D$8)+1 &lt;= ROWS(_xlfn.ANCHORARRAY(_Helper_FilterResults!$A$1)),
    INDEX(_xlfn.ANCHORARRAY(_Helper_FilterResults!$A$1), ROW()-ROW($D$8)+1, 8),
    ""
)</f>
        <v>District 3</v>
      </c>
      <c r="L50" s="28" t="str" cm="1">
        <f t="array" ref="L50">IF(
    ROW()-ROW($D$8)+1 &lt;= ROWS(_xlfn.ANCHORARRAY(_Helper_FilterResults!$A$1)),
    INDEX(_xlfn.ANCHORARRAY(_Helper_FilterResults!$A$1), ROW()-ROW($D$8)+1, 9),
    ""
)</f>
        <v>District 3</v>
      </c>
      <c r="M50" s="28" t="str" cm="1">
        <f t="array" ref="M50">IF(
    ROW()-ROW($D$8)+1 &lt;= ROWS(_xlfn.ANCHORARRAY(_Helper_FilterResults!$A$1)),
    INDEX(_xlfn.ANCHORARRAY(_Helper_FilterResults!$A$1), ROW()-ROW($D$8)+1, 10),
    ""
)</f>
        <v>No</v>
      </c>
      <c r="N50" s="34" t="str" cm="1">
        <f t="array" ref="N50">IF(
    ROW()-ROW($D$8)+1 &lt;= ROWS(_xlfn.ANCHORARRAY(_Helper_FilterResults!$A$1)),
    INDEX(_xlfn.ANCHORARRAY(_Helper_FilterResults!$A$1), ROW()-ROW($D$8)+1, 11),
    ""
)</f>
        <v>Yes</v>
      </c>
      <c r="O50" s="28" t="str" cm="1">
        <f t="array" ref="O50">IF(
    ROW()-ROW($D$8)+1 &lt;= ROWS(_xlfn.ANCHORARRAY(_Helper_FilterResults!$A$1)),
    INDEX(_xlfn.ANCHORARRAY(_Helper_FilterResults!$A$1), ROW()-ROW($D$8)+1, 12),
    ""
)</f>
        <v>Level III</v>
      </c>
      <c r="P50" s="33" t="str" cm="1">
        <f t="array" ref="P50">IF(
    ROW()-ROW($D$8)+1 &lt;= ROWS(_xlfn.ANCHORARRAY(_Helper_FilterResults!$A$1)),
    INDEX(_xlfn.ANCHORARRAY(_Helper_FilterResults!$A$1), ROW()-ROW($D$8)+1, 13),
    ""
)</f>
        <v>General Acute Care Hospital</v>
      </c>
      <c r="Q50" s="33" t="str" cm="1">
        <f t="array" ref="Q50">IF(
    ROW()-ROW($D$8)+1 &lt;= ROWS(_xlfn.ANCHORARRAY(_Helper_FilterResults!$A$1)),
    INDEX(_xlfn.ANCHORARRAY(_Helper_FilterResults!$A$1), ROW()-ROW($D$8)+1, 14),
    ""
)</f>
        <v>Non-Profit Corporation</v>
      </c>
    </row>
    <row r="51" spans="4:17" x14ac:dyDescent="0.3">
      <c r="D51" s="5" cm="1">
        <f t="array" ref="D51">IF(
    ROW()-ROW($D$8)+1 &lt;= ROWS(_xlfn.ANCHORARRAY(_Helper_FilterResults!$A$1)),
    INDEX(_xlfn.ANCHORARRAY(_Helper_FilterResults!$A$1), ROW()-ROW($D$8)+1, 1),
    ""
)</f>
        <v>106090933</v>
      </c>
      <c r="E51" s="5" t="str" cm="1">
        <f t="array" ref="E51">IF(
    ROW()-ROW($D$8)+1 &lt;= ROWS(_xlfn.ANCHORARRAY(_Helper_FilterResults!$A$1)),
    INDEX(_xlfn.ANCHORARRAY(_Helper_FilterResults!$A$1), ROW()-ROW($D$8)+1, 2),
    ""
)</f>
        <v>MARSHALL MEDICAL CENTER</v>
      </c>
      <c r="F51" s="5" t="str" cm="1">
        <f t="array" ref="F51">IF(
    ROW()-ROW($D$8)+1 &lt;= ROWS(_xlfn.ANCHORARRAY(_Helper_FilterResults!$A$1)),
    INDEX(_xlfn.ANCHORARRAY(_Helper_FilterResults!$A$1), ROW()-ROW($D$8)+1, 3),
    ""
)</f>
        <v>1100 MARSHALL WAY</v>
      </c>
      <c r="G51" s="5" t="str" cm="1">
        <f t="array" ref="G51">IF(
    ROW()-ROW($D$8)+1 &lt;= ROWS(_xlfn.ANCHORARRAY(_Helper_FilterResults!$A$1)),
    INDEX(_xlfn.ANCHORARRAY(_Helper_FilterResults!$A$1), ROW()-ROW($D$8)+1, 4),
    ""
)</f>
        <v>PLACERVILLE</v>
      </c>
      <c r="H51" s="5" cm="1">
        <f t="array" ref="H51">IF(
    ROW()-ROW($D$8)+1 &lt;= ROWS(_xlfn.ANCHORARRAY(_Helper_FilterResults!$A$1)),
    INDEX(_xlfn.ANCHORARRAY(_Helper_FilterResults!$A$1), ROW()-ROW($D$8)+1, 5),
    ""
)</f>
        <v>95667</v>
      </c>
      <c r="I51" s="28" t="str" cm="1">
        <f t="array" ref="I51">IF(
    ROW()-ROW($D$8)+1 &lt;= ROWS(_xlfn.ANCHORARRAY(_Helper_FilterResults!$A$1)),
    INDEX(_xlfn.ANCHORARRAY(_Helper_FilterResults!$A$1), ROW()-ROW($D$8)+1, 6),
    ""
)</f>
        <v>District 5</v>
      </c>
      <c r="J51" s="28" t="str" cm="1">
        <f t="array" ref="J51">IF(
    ROW()-ROW($D$8)+1 &lt;= ROWS(_xlfn.ANCHORARRAY(_Helper_FilterResults!$A$1)),
    INDEX(_xlfn.ANCHORARRAY(_Helper_FilterResults!$A$1), ROW()-ROW($D$8)+1, 7),
    ""
)</f>
        <v>District 4</v>
      </c>
      <c r="K51" s="28" t="str" cm="1">
        <f t="array" ref="K51">IF(
    ROW()-ROW($D$8)+1 &lt;= ROWS(_xlfn.ANCHORARRAY(_Helper_FilterResults!$A$1)),
    INDEX(_xlfn.ANCHORARRAY(_Helper_FilterResults!$A$1), ROW()-ROW($D$8)+1, 8),
    ""
)</f>
        <v>District 5</v>
      </c>
      <c r="L51" s="28" t="str" cm="1">
        <f t="array" ref="L51">IF(
    ROW()-ROW($D$8)+1 &lt;= ROWS(_xlfn.ANCHORARRAY(_Helper_FilterResults!$A$1)),
    INDEX(_xlfn.ANCHORARRAY(_Helper_FilterResults!$A$1), ROW()-ROW($D$8)+1, 9),
    ""
)</f>
        <v>District 7</v>
      </c>
      <c r="M51" s="28" t="str" cm="1">
        <f t="array" ref="M51">IF(
    ROW()-ROW($D$8)+1 &lt;= ROWS(_xlfn.ANCHORARRAY(_Helper_FilterResults!$A$1)),
    INDEX(_xlfn.ANCHORARRAY(_Helper_FilterResults!$A$1), ROW()-ROW($D$8)+1, 10),
    ""
)</f>
        <v>No</v>
      </c>
      <c r="N51" s="34" t="str" cm="1">
        <f t="array" ref="N51">IF(
    ROW()-ROW($D$8)+1 &lt;= ROWS(_xlfn.ANCHORARRAY(_Helper_FilterResults!$A$1)),
    INDEX(_xlfn.ANCHORARRAY(_Helper_FilterResults!$A$1), ROW()-ROW($D$8)+1, 11),
    ""
)</f>
        <v>Yes</v>
      </c>
      <c r="O51" s="28" t="str" cm="1">
        <f t="array" ref="O51">IF(
    ROW()-ROW($D$8)+1 &lt;= ROWS(_xlfn.ANCHORARRAY(_Helper_FilterResults!$A$1)),
    INDEX(_xlfn.ANCHORARRAY(_Helper_FilterResults!$A$1), ROW()-ROW($D$8)+1, 12),
    ""
)</f>
        <v>Level III</v>
      </c>
      <c r="P51" s="33" t="str" cm="1">
        <f t="array" ref="P51">IF(
    ROW()-ROW($D$8)+1 &lt;= ROWS(_xlfn.ANCHORARRAY(_Helper_FilterResults!$A$1)),
    INDEX(_xlfn.ANCHORARRAY(_Helper_FilterResults!$A$1), ROW()-ROW($D$8)+1, 13),
    ""
)</f>
        <v>General Acute Care Hospital</v>
      </c>
      <c r="Q51" s="33" t="str" cm="1">
        <f t="array" ref="Q51">IF(
    ROW()-ROW($D$8)+1 &lt;= ROWS(_xlfn.ANCHORARRAY(_Helper_FilterResults!$A$1)),
    INDEX(_xlfn.ANCHORARRAY(_Helper_FilterResults!$A$1), ROW()-ROW($D$8)+1, 14),
    ""
)</f>
        <v>Non-Profit Corporation</v>
      </c>
    </row>
    <row r="52" spans="4:17" x14ac:dyDescent="0.3">
      <c r="D52" s="5" cm="1">
        <f t="array" ref="D52">IF(
    ROW()-ROW($D$8)+1 &lt;= ROWS(_xlfn.ANCHORARRAY(_Helper_FilterResults!$A$1)),
    INDEX(_xlfn.ANCHORARRAY(_Helper_FilterResults!$A$1), ROW()-ROW($D$8)+1, 1),
    ""
)</f>
        <v>106094002</v>
      </c>
      <c r="E52" s="5" t="str" cm="1">
        <f t="array" ref="E52">IF(
    ROW()-ROW($D$8)+1 &lt;= ROWS(_xlfn.ANCHORARRAY(_Helper_FilterResults!$A$1)),
    INDEX(_xlfn.ANCHORARRAY(_Helper_FilterResults!$A$1), ROW()-ROW($D$8)+1, 2),
    ""
)</f>
        <v>TELECARE EL DORADO COUNTY P.H.F.</v>
      </c>
      <c r="F52" s="5" t="str" cm="1">
        <f t="array" ref="F52">IF(
    ROW()-ROW($D$8)+1 &lt;= ROWS(_xlfn.ANCHORARRAY(_Helper_FilterResults!$A$1)),
    INDEX(_xlfn.ANCHORARRAY(_Helper_FilterResults!$A$1), ROW()-ROW($D$8)+1, 3),
    ""
)</f>
        <v>935-B SPRING STREET</v>
      </c>
      <c r="G52" s="5" t="str" cm="1">
        <f t="array" ref="G52">IF(
    ROW()-ROW($D$8)+1 &lt;= ROWS(_xlfn.ANCHORARRAY(_Helper_FilterResults!$A$1)),
    INDEX(_xlfn.ANCHORARRAY(_Helper_FilterResults!$A$1), ROW()-ROW($D$8)+1, 4),
    ""
)</f>
        <v>PLACERVILLE</v>
      </c>
      <c r="H52" s="5" cm="1">
        <f t="array" ref="H52">IF(
    ROW()-ROW($D$8)+1 &lt;= ROWS(_xlfn.ANCHORARRAY(_Helper_FilterResults!$A$1)),
    INDEX(_xlfn.ANCHORARRAY(_Helper_FilterResults!$A$1), ROW()-ROW($D$8)+1, 5),
    ""
)</f>
        <v>95667</v>
      </c>
      <c r="I52" s="28" t="str" cm="1">
        <f t="array" ref="I52">IF(
    ROW()-ROW($D$8)+1 &lt;= ROWS(_xlfn.ANCHORARRAY(_Helper_FilterResults!$A$1)),
    INDEX(_xlfn.ANCHORARRAY(_Helper_FilterResults!$A$1), ROW()-ROW($D$8)+1, 6),
    ""
)</f>
        <v>District 5</v>
      </c>
      <c r="J52" s="28" t="str" cm="1">
        <f t="array" ref="J52">IF(
    ROW()-ROW($D$8)+1 &lt;= ROWS(_xlfn.ANCHORARRAY(_Helper_FilterResults!$A$1)),
    INDEX(_xlfn.ANCHORARRAY(_Helper_FilterResults!$A$1), ROW()-ROW($D$8)+1, 7),
    ""
)</f>
        <v>District 4</v>
      </c>
      <c r="K52" s="28" t="str" cm="1">
        <f t="array" ref="K52">IF(
    ROW()-ROW($D$8)+1 &lt;= ROWS(_xlfn.ANCHORARRAY(_Helper_FilterResults!$A$1)),
    INDEX(_xlfn.ANCHORARRAY(_Helper_FilterResults!$A$1), ROW()-ROW($D$8)+1, 8),
    ""
)</f>
        <v>District 5</v>
      </c>
      <c r="L52" s="28" t="str" cm="1">
        <f t="array" ref="L52">IF(
    ROW()-ROW($D$8)+1 &lt;= ROWS(_xlfn.ANCHORARRAY(_Helper_FilterResults!$A$1)),
    INDEX(_xlfn.ANCHORARRAY(_Helper_FilterResults!$A$1), ROW()-ROW($D$8)+1, 9),
    ""
)</f>
        <v>District 7</v>
      </c>
      <c r="M52" s="28" t="str" cm="1">
        <f t="array" ref="M52">IF(
    ROW()-ROW($D$8)+1 &lt;= ROWS(_xlfn.ANCHORARRAY(_Helper_FilterResults!$A$1)),
    INDEX(_xlfn.ANCHORARRAY(_Helper_FilterResults!$A$1), ROW()-ROW($D$8)+1, 10),
    ""
)</f>
        <v>No</v>
      </c>
      <c r="N52" s="34" t="str" cm="1">
        <f t="array" ref="N52">IF(
    ROW()-ROW($D$8)+1 &lt;= ROWS(_xlfn.ANCHORARRAY(_Helper_FilterResults!$A$1)),
    INDEX(_xlfn.ANCHORARRAY(_Helper_FilterResults!$A$1), ROW()-ROW($D$8)+1, 11),
    ""
)</f>
        <v>No</v>
      </c>
      <c r="O52" s="28" t="str" cm="1">
        <f t="array" ref="O52">IF(
    ROW()-ROW($D$8)+1 &lt;= ROWS(_xlfn.ANCHORARRAY(_Helper_FilterResults!$A$1)),
    INDEX(_xlfn.ANCHORARRAY(_Helper_FilterResults!$A$1), ROW()-ROW($D$8)+1, 12),
    ""
)</f>
        <v>NA</v>
      </c>
      <c r="P52" s="33" t="str" cm="1">
        <f t="array" ref="P52">IF(
    ROW()-ROW($D$8)+1 &lt;= ROWS(_xlfn.ANCHORARRAY(_Helper_FilterResults!$A$1)),
    INDEX(_xlfn.ANCHORARRAY(_Helper_FilterResults!$A$1), ROW()-ROW($D$8)+1, 13),
    ""
)</f>
        <v>Psychiatric Health Facility</v>
      </c>
      <c r="Q52" s="33" t="str" cm="1">
        <f t="array" ref="Q52">IF(
    ROW()-ROW($D$8)+1 &lt;= ROWS(_xlfn.ANCHORARRAY(_Helper_FilterResults!$A$1)),
    INDEX(_xlfn.ANCHORARRAY(_Helper_FilterResults!$A$1), ROW()-ROW($D$8)+1, 14),
    ""
)</f>
        <v>Investor - Corporation</v>
      </c>
    </row>
    <row r="53" spans="4:17" x14ac:dyDescent="0.3">
      <c r="D53" s="5" cm="1">
        <f t="array" ref="D53">IF(
    ROW()-ROW($D$8)+1 &lt;= ROWS(_xlfn.ANCHORARRAY(_Helper_FilterResults!$A$1)),
    INDEX(_xlfn.ANCHORARRAY(_Helper_FilterResults!$A$1), ROW()-ROW($D$8)+1, 1),
    ""
)</f>
        <v>106100005</v>
      </c>
      <c r="E53" s="5" t="str" cm="1">
        <f t="array" ref="E53">IF(
    ROW()-ROW($D$8)+1 &lt;= ROWS(_xlfn.ANCHORARRAY(_Helper_FilterResults!$A$1)),
    INDEX(_xlfn.ANCHORARRAY(_Helper_FilterResults!$A$1), ROW()-ROW($D$8)+1, 2),
    ""
)</f>
        <v>CLOVIS COMMUNITY MEDICAL CENTER</v>
      </c>
      <c r="F53" s="5" t="str" cm="1">
        <f t="array" ref="F53">IF(
    ROW()-ROW($D$8)+1 &lt;= ROWS(_xlfn.ANCHORARRAY(_Helper_FilterResults!$A$1)),
    INDEX(_xlfn.ANCHORARRAY(_Helper_FilterResults!$A$1), ROW()-ROW($D$8)+1, 3),
    ""
)</f>
        <v>2755 HERNDON AVENUE</v>
      </c>
      <c r="G53" s="5" t="str" cm="1">
        <f t="array" ref="G53">IF(
    ROW()-ROW($D$8)+1 &lt;= ROWS(_xlfn.ANCHORARRAY(_Helper_FilterResults!$A$1)),
    INDEX(_xlfn.ANCHORARRAY(_Helper_FilterResults!$A$1), ROW()-ROW($D$8)+1, 4),
    ""
)</f>
        <v>CLOVIS</v>
      </c>
      <c r="H53" s="5" cm="1">
        <f t="array" ref="H53">IF(
    ROW()-ROW($D$8)+1 &lt;= ROWS(_xlfn.ANCHORARRAY(_Helper_FilterResults!$A$1)),
    INDEX(_xlfn.ANCHORARRAY(_Helper_FilterResults!$A$1), ROW()-ROW($D$8)+1, 5),
    ""
)</f>
        <v>93611</v>
      </c>
      <c r="I53" s="28" t="str" cm="1">
        <f t="array" ref="I53">IF(
    ROW()-ROW($D$8)+1 &lt;= ROWS(_xlfn.ANCHORARRAY(_Helper_FilterResults!$A$1)),
    INDEX(_xlfn.ANCHORARRAY(_Helper_FilterResults!$A$1), ROW()-ROW($D$8)+1, 6),
    ""
)</f>
        <v>District 8</v>
      </c>
      <c r="J53" s="28" t="str" cm="1">
        <f t="array" ref="J53">IF(
    ROW()-ROW($D$8)+1 &lt;= ROWS(_xlfn.ANCHORARRAY(_Helper_FilterResults!$A$1)),
    INDEX(_xlfn.ANCHORARRAY(_Helper_FilterResults!$A$1), ROW()-ROW($D$8)+1, 7),
    ""
)</f>
        <v>District 12</v>
      </c>
      <c r="K53" s="28" t="str" cm="1">
        <f t="array" ref="K53">IF(
    ROW()-ROW($D$8)+1 &lt;= ROWS(_xlfn.ANCHORARRAY(_Helper_FilterResults!$A$1)),
    INDEX(_xlfn.ANCHORARRAY(_Helper_FilterResults!$A$1), ROW()-ROW($D$8)+1, 8),
    ""
)</f>
        <v>District 20</v>
      </c>
      <c r="L53" s="28" t="str" cm="1">
        <f t="array" ref="L53">IF(
    ROW()-ROW($D$8)+1 &lt;= ROWS(_xlfn.ANCHORARRAY(_Helper_FilterResults!$A$1)),
    INDEX(_xlfn.ANCHORARRAY(_Helper_FilterResults!$A$1), ROW()-ROW($D$8)+1, 9),
    ""
)</f>
        <v>District 5</v>
      </c>
      <c r="M53" s="28" t="str" cm="1">
        <f t="array" ref="M53">IF(
    ROW()-ROW($D$8)+1 &lt;= ROWS(_xlfn.ANCHORARRAY(_Helper_FilterResults!$A$1)),
    INDEX(_xlfn.ANCHORARRAY(_Helper_FilterResults!$A$1), ROW()-ROW($D$8)+1, 10),
    ""
)</f>
        <v>No</v>
      </c>
      <c r="N53" s="34" t="str" cm="1">
        <f t="array" ref="N53">IF(
    ROW()-ROW($D$8)+1 &lt;= ROWS(_xlfn.ANCHORARRAY(_Helper_FilterResults!$A$1)),
    INDEX(_xlfn.ANCHORARRAY(_Helper_FilterResults!$A$1), ROW()-ROW($D$8)+1, 11),
    ""
)</f>
        <v>No</v>
      </c>
      <c r="O53" s="28" t="str" cm="1">
        <f t="array" ref="O53">IF(
    ROW()-ROW($D$8)+1 &lt;= ROWS(_xlfn.ANCHORARRAY(_Helper_FilterResults!$A$1)),
    INDEX(_xlfn.ANCHORARRAY(_Helper_FilterResults!$A$1), ROW()-ROW($D$8)+1, 12),
    ""
)</f>
        <v>NA</v>
      </c>
      <c r="P53" s="33" t="str" cm="1">
        <f t="array" ref="P53">IF(
    ROW()-ROW($D$8)+1 &lt;= ROWS(_xlfn.ANCHORARRAY(_Helper_FilterResults!$A$1)),
    INDEX(_xlfn.ANCHORARRAY(_Helper_FilterResults!$A$1), ROW()-ROW($D$8)+1, 13),
    ""
)</f>
        <v>General Acute Care Hospital</v>
      </c>
      <c r="Q53" s="33" t="str" cm="1">
        <f t="array" ref="Q53">IF(
    ROW()-ROW($D$8)+1 &lt;= ROWS(_xlfn.ANCHORARRAY(_Helper_FilterResults!$A$1)),
    INDEX(_xlfn.ANCHORARRAY(_Helper_FilterResults!$A$1), ROW()-ROW($D$8)+1, 14),
    ""
)</f>
        <v>Non-Profit Corporation</v>
      </c>
    </row>
    <row r="54" spans="4:17" x14ac:dyDescent="0.3">
      <c r="D54" s="5" cm="1">
        <f t="array" ref="D54">IF(
    ROW()-ROW($D$8)+1 &lt;= ROWS(_xlfn.ANCHORARRAY(_Helper_FilterResults!$A$1)),
    INDEX(_xlfn.ANCHORARRAY(_Helper_FilterResults!$A$1), ROW()-ROW($D$8)+1, 1),
    ""
)</f>
        <v>106100697</v>
      </c>
      <c r="E54" s="5" t="str" cm="1">
        <f t="array" ref="E54">IF(
    ROW()-ROW($D$8)+1 &lt;= ROWS(_xlfn.ANCHORARRAY(_Helper_FilterResults!$A$1)),
    INDEX(_xlfn.ANCHORARRAY(_Helper_FilterResults!$A$1), ROW()-ROW($D$8)+1, 2),
    ""
)</f>
        <v>COALINGA REGIONAL MEDICAL CENTER</v>
      </c>
      <c r="F54" s="5" t="str" cm="1">
        <f t="array" ref="F54">IF(
    ROW()-ROW($D$8)+1 &lt;= ROWS(_xlfn.ANCHORARRAY(_Helper_FilterResults!$A$1)),
    INDEX(_xlfn.ANCHORARRAY(_Helper_FilterResults!$A$1), ROW()-ROW($D$8)+1, 3),
    ""
)</f>
        <v>1191 PHELPS AVENUE</v>
      </c>
      <c r="G54" s="5" t="str" cm="1">
        <f t="array" ref="G54">IF(
    ROW()-ROW($D$8)+1 &lt;= ROWS(_xlfn.ANCHORARRAY(_Helper_FilterResults!$A$1)),
    INDEX(_xlfn.ANCHORARRAY(_Helper_FilterResults!$A$1), ROW()-ROW($D$8)+1, 4),
    ""
)</f>
        <v>COALINGA</v>
      </c>
      <c r="H54" s="5" cm="1">
        <f t="array" ref="H54">IF(
    ROW()-ROW($D$8)+1 &lt;= ROWS(_xlfn.ANCHORARRAY(_Helper_FilterResults!$A$1)),
    INDEX(_xlfn.ANCHORARRAY(_Helper_FilterResults!$A$1), ROW()-ROW($D$8)+1, 5),
    ""
)</f>
        <v>93210</v>
      </c>
      <c r="I54" s="28" t="str" cm="1">
        <f t="array" ref="I54">IF(
    ROW()-ROW($D$8)+1 &lt;= ROWS(_xlfn.ANCHORARRAY(_Helper_FilterResults!$A$1)),
    INDEX(_xlfn.ANCHORARRAY(_Helper_FilterResults!$A$1), ROW()-ROW($D$8)+1, 6),
    ""
)</f>
        <v>District 27</v>
      </c>
      <c r="J54" s="28" t="str" cm="1">
        <f t="array" ref="J54">IF(
    ROW()-ROW($D$8)+1 &lt;= ROWS(_xlfn.ANCHORARRAY(_Helper_FilterResults!$A$1)),
    INDEX(_xlfn.ANCHORARRAY(_Helper_FilterResults!$A$1), ROW()-ROW($D$8)+1, 7),
    ""
)</f>
        <v>District 14</v>
      </c>
      <c r="K54" s="28" t="str" cm="1">
        <f t="array" ref="K54">IF(
    ROW()-ROW($D$8)+1 &lt;= ROWS(_xlfn.ANCHORARRAY(_Helper_FilterResults!$A$1)),
    INDEX(_xlfn.ANCHORARRAY(_Helper_FilterResults!$A$1), ROW()-ROW($D$8)+1, 8),
    ""
)</f>
        <v>District 13</v>
      </c>
      <c r="L54" s="28" t="str" cm="1">
        <f t="array" ref="L54">IF(
    ROW()-ROW($D$8)+1 &lt;= ROWS(_xlfn.ANCHORARRAY(_Helper_FilterResults!$A$1)),
    INDEX(_xlfn.ANCHORARRAY(_Helper_FilterResults!$A$1), ROW()-ROW($D$8)+1, 9),
    ""
)</f>
        <v>District 18</v>
      </c>
      <c r="M54" s="28" t="str" cm="1">
        <f t="array" ref="M54">IF(
    ROW()-ROW($D$8)+1 &lt;= ROWS(_xlfn.ANCHORARRAY(_Helper_FilterResults!$A$1)),
    INDEX(_xlfn.ANCHORARRAY(_Helper_FilterResults!$A$1), ROW()-ROW($D$8)+1, 10),
    ""
)</f>
        <v>No</v>
      </c>
      <c r="N54" s="34" t="str" cm="1">
        <f t="array" ref="N54">IF(
    ROW()-ROW($D$8)+1 &lt;= ROWS(_xlfn.ANCHORARRAY(_Helper_FilterResults!$A$1)),
    INDEX(_xlfn.ANCHORARRAY(_Helper_FilterResults!$A$1), ROW()-ROW($D$8)+1, 11),
    ""
)</f>
        <v>Yes</v>
      </c>
      <c r="O54" s="28" t="str" cm="1">
        <f t="array" ref="O54">IF(
    ROW()-ROW($D$8)+1 &lt;= ROWS(_xlfn.ANCHORARRAY(_Helper_FilterResults!$A$1)),
    INDEX(_xlfn.ANCHORARRAY(_Helper_FilterResults!$A$1), ROW()-ROW($D$8)+1, 12),
    ""
)</f>
        <v>NA</v>
      </c>
      <c r="P54" s="33" t="str" cm="1">
        <f t="array" ref="P54">IF(
    ROW()-ROW($D$8)+1 &lt;= ROWS(_xlfn.ANCHORARRAY(_Helper_FilterResults!$A$1)),
    INDEX(_xlfn.ANCHORARRAY(_Helper_FilterResults!$A$1), ROW()-ROW($D$8)+1, 13),
    ""
)</f>
        <v>General Acute Care Hospital</v>
      </c>
      <c r="Q54" s="33" t="str" cm="1">
        <f t="array" ref="Q54">IF(
    ROW()-ROW($D$8)+1 &lt;= ROWS(_xlfn.ANCHORARRAY(_Helper_FilterResults!$A$1)),
    INDEX(_xlfn.ANCHORARRAY(_Helper_FilterResults!$A$1), ROW()-ROW($D$8)+1, 14),
    ""
)</f>
        <v>Investor - LLC</v>
      </c>
    </row>
    <row r="55" spans="4:17" x14ac:dyDescent="0.3">
      <c r="D55" s="5" cm="1">
        <f t="array" ref="D55">IF(
    ROW()-ROW($D$8)+1 &lt;= ROWS(_xlfn.ANCHORARRAY(_Helper_FilterResults!$A$1)),
    INDEX(_xlfn.ANCHORARRAY(_Helper_FilterResults!$A$1), ROW()-ROW($D$8)+1, 1),
    ""
)</f>
        <v>106100717</v>
      </c>
      <c r="E55" s="5" t="str" cm="1">
        <f t="array" ref="E55">IF(
    ROW()-ROW($D$8)+1 &lt;= ROWS(_xlfn.ANCHORARRAY(_Helper_FilterResults!$A$1)),
    INDEX(_xlfn.ANCHORARRAY(_Helper_FilterResults!$A$1), ROW()-ROW($D$8)+1, 2),
    ""
)</f>
        <v>COMMUNITY REGIONAL MEDICAL CENTER-FRESNO</v>
      </c>
      <c r="F55" s="5" t="str" cm="1">
        <f t="array" ref="F55">IF(
    ROW()-ROW($D$8)+1 &lt;= ROWS(_xlfn.ANCHORARRAY(_Helper_FilterResults!$A$1)),
    INDEX(_xlfn.ANCHORARRAY(_Helper_FilterResults!$A$1), ROW()-ROW($D$8)+1, 3),
    ""
)</f>
        <v>2823 FRESNO STREET</v>
      </c>
      <c r="G55" s="5" t="str" cm="1">
        <f t="array" ref="G55">IF(
    ROW()-ROW($D$8)+1 &lt;= ROWS(_xlfn.ANCHORARRAY(_Helper_FilterResults!$A$1)),
    INDEX(_xlfn.ANCHORARRAY(_Helper_FilterResults!$A$1), ROW()-ROW($D$8)+1, 4),
    ""
)</f>
        <v>FRESNO</v>
      </c>
      <c r="H55" s="5" cm="1">
        <f t="array" ref="H55">IF(
    ROW()-ROW($D$8)+1 &lt;= ROWS(_xlfn.ANCHORARRAY(_Helper_FilterResults!$A$1)),
    INDEX(_xlfn.ANCHORARRAY(_Helper_FilterResults!$A$1), ROW()-ROW($D$8)+1, 5),
    ""
)</f>
        <v>93721</v>
      </c>
      <c r="I55" s="28" t="str" cm="1">
        <f t="array" ref="I55">IF(
    ROW()-ROW($D$8)+1 &lt;= ROWS(_xlfn.ANCHORARRAY(_Helper_FilterResults!$A$1)),
    INDEX(_xlfn.ANCHORARRAY(_Helper_FilterResults!$A$1), ROW()-ROW($D$8)+1, 6),
    ""
)</f>
        <v>District 31</v>
      </c>
      <c r="J55" s="28" t="str" cm="1">
        <f t="array" ref="J55">IF(
    ROW()-ROW($D$8)+1 &lt;= ROWS(_xlfn.ANCHORARRAY(_Helper_FilterResults!$A$1)),
    INDEX(_xlfn.ANCHORARRAY(_Helper_FilterResults!$A$1), ROW()-ROW($D$8)+1, 7),
    ""
)</f>
        <v>District 14</v>
      </c>
      <c r="K55" s="28" t="str" cm="1">
        <f t="array" ref="K55">IF(
    ROW()-ROW($D$8)+1 &lt;= ROWS(_xlfn.ANCHORARRAY(_Helper_FilterResults!$A$1)),
    INDEX(_xlfn.ANCHORARRAY(_Helper_FilterResults!$A$1), ROW()-ROW($D$8)+1, 8),
    ""
)</f>
        <v>District 21</v>
      </c>
      <c r="L55" s="28" t="str" cm="1">
        <f t="array" ref="L55">IF(
    ROW()-ROW($D$8)+1 &lt;= ROWS(_xlfn.ANCHORARRAY(_Helper_FilterResults!$A$1)),
    INDEX(_xlfn.ANCHORARRAY(_Helper_FilterResults!$A$1), ROW()-ROW($D$8)+1, 9),
    ""
)</f>
        <v>District 21</v>
      </c>
      <c r="M55" s="28" t="str" cm="1">
        <f t="array" ref="M55">IF(
    ROW()-ROW($D$8)+1 &lt;= ROWS(_xlfn.ANCHORARRAY(_Helper_FilterResults!$A$1)),
    INDEX(_xlfn.ANCHORARRAY(_Helper_FilterResults!$A$1), ROW()-ROW($D$8)+1, 10),
    ""
)</f>
        <v>Yes</v>
      </c>
      <c r="N55" s="34" t="str" cm="1">
        <f t="array" ref="N55">IF(
    ROW()-ROW($D$8)+1 &lt;= ROWS(_xlfn.ANCHORARRAY(_Helper_FilterResults!$A$1)),
    INDEX(_xlfn.ANCHORARRAY(_Helper_FilterResults!$A$1), ROW()-ROW($D$8)+1, 11),
    ""
)</f>
        <v>No</v>
      </c>
      <c r="O55" s="28" t="str" cm="1">
        <f t="array" ref="O55">IF(
    ROW()-ROW($D$8)+1 &lt;= ROWS(_xlfn.ANCHORARRAY(_Helper_FilterResults!$A$1)),
    INDEX(_xlfn.ANCHORARRAY(_Helper_FilterResults!$A$1), ROW()-ROW($D$8)+1, 12),
    ""
)</f>
        <v>Level I</v>
      </c>
      <c r="P55" s="33" t="str" cm="1">
        <f t="array" ref="P55">IF(
    ROW()-ROW($D$8)+1 &lt;= ROWS(_xlfn.ANCHORARRAY(_Helper_FilterResults!$A$1)),
    INDEX(_xlfn.ANCHORARRAY(_Helper_FilterResults!$A$1), ROW()-ROW($D$8)+1, 13),
    ""
)</f>
        <v>General Acute Care Hospital</v>
      </c>
      <c r="Q55" s="33" t="str" cm="1">
        <f t="array" ref="Q55">IF(
    ROW()-ROW($D$8)+1 &lt;= ROWS(_xlfn.ANCHORARRAY(_Helper_FilterResults!$A$1)),
    INDEX(_xlfn.ANCHORARRAY(_Helper_FilterResults!$A$1), ROW()-ROW($D$8)+1, 14),
    ""
)</f>
        <v>Non-Profit Corporation</v>
      </c>
    </row>
    <row r="56" spans="4:17" x14ac:dyDescent="0.3">
      <c r="D56" s="5" cm="1">
        <f t="array" ref="D56">IF(
    ROW()-ROW($D$8)+1 &lt;= ROWS(_xlfn.ANCHORARRAY(_Helper_FilterResults!$A$1)),
    INDEX(_xlfn.ANCHORARRAY(_Helper_FilterResults!$A$1), ROW()-ROW($D$8)+1, 1),
    ""
)</f>
        <v>106100793</v>
      </c>
      <c r="E56" s="5" t="str" cm="1">
        <f t="array" ref="E56">IF(
    ROW()-ROW($D$8)+1 &lt;= ROWS(_xlfn.ANCHORARRAY(_Helper_FilterResults!$A$1)),
    INDEX(_xlfn.ANCHORARRAY(_Helper_FilterResults!$A$1), ROW()-ROW($D$8)+1, 2),
    ""
)</f>
        <v>ADVENTIST HEALTH SELMA</v>
      </c>
      <c r="F56" s="5" t="str" cm="1">
        <f t="array" ref="F56">IF(
    ROW()-ROW($D$8)+1 &lt;= ROWS(_xlfn.ANCHORARRAY(_Helper_FilterResults!$A$1)),
    INDEX(_xlfn.ANCHORARRAY(_Helper_FilterResults!$A$1), ROW()-ROW($D$8)+1, 3),
    ""
)</f>
        <v>1141 ROSE AVENUE</v>
      </c>
      <c r="G56" s="5" t="str" cm="1">
        <f t="array" ref="G56">IF(
    ROW()-ROW($D$8)+1 &lt;= ROWS(_xlfn.ANCHORARRAY(_Helper_FilterResults!$A$1)),
    INDEX(_xlfn.ANCHORARRAY(_Helper_FilterResults!$A$1), ROW()-ROW($D$8)+1, 4),
    ""
)</f>
        <v>SELMA</v>
      </c>
      <c r="H56" s="5" cm="1">
        <f t="array" ref="H56">IF(
    ROW()-ROW($D$8)+1 &lt;= ROWS(_xlfn.ANCHORARRAY(_Helper_FilterResults!$A$1)),
    INDEX(_xlfn.ANCHORARRAY(_Helper_FilterResults!$A$1), ROW()-ROW($D$8)+1, 5),
    ""
)</f>
        <v>93662</v>
      </c>
      <c r="I56" s="28" t="str" cm="1">
        <f t="array" ref="I56">IF(
    ROW()-ROW($D$8)+1 &lt;= ROWS(_xlfn.ANCHORARRAY(_Helper_FilterResults!$A$1)),
    INDEX(_xlfn.ANCHORARRAY(_Helper_FilterResults!$A$1), ROW()-ROW($D$8)+1, 6),
    ""
)</f>
        <v>District 31</v>
      </c>
      <c r="J56" s="28" t="str" cm="1">
        <f t="array" ref="J56">IF(
    ROW()-ROW($D$8)+1 &lt;= ROWS(_xlfn.ANCHORARRAY(_Helper_FilterResults!$A$1)),
    INDEX(_xlfn.ANCHORARRAY(_Helper_FilterResults!$A$1), ROW()-ROW($D$8)+1, 7),
    ""
)</f>
        <v>District 14</v>
      </c>
      <c r="K56" s="28" t="str" cm="1">
        <f t="array" ref="K56">IF(
    ROW()-ROW($D$8)+1 &lt;= ROWS(_xlfn.ANCHORARRAY(_Helper_FilterResults!$A$1)),
    INDEX(_xlfn.ANCHORARRAY(_Helper_FilterResults!$A$1), ROW()-ROW($D$8)+1, 8),
    ""
)</f>
        <v>District 21</v>
      </c>
      <c r="L56" s="28" t="str" cm="1">
        <f t="array" ref="L56">IF(
    ROW()-ROW($D$8)+1 &lt;= ROWS(_xlfn.ANCHORARRAY(_Helper_FilterResults!$A$1)),
    INDEX(_xlfn.ANCHORARRAY(_Helper_FilterResults!$A$1), ROW()-ROW($D$8)+1, 9),
    ""
)</f>
        <v>District 21</v>
      </c>
      <c r="M56" s="28" t="str" cm="1">
        <f t="array" ref="M56">IF(
    ROW()-ROW($D$8)+1 &lt;= ROWS(_xlfn.ANCHORARRAY(_Helper_FilterResults!$A$1)),
    INDEX(_xlfn.ANCHORARRAY(_Helper_FilterResults!$A$1), ROW()-ROW($D$8)+1, 10),
    ""
)</f>
        <v>No</v>
      </c>
      <c r="N56" s="34" t="str" cm="1">
        <f t="array" ref="N56">IF(
    ROW()-ROW($D$8)+1 &lt;= ROWS(_xlfn.ANCHORARRAY(_Helper_FilterResults!$A$1)),
    INDEX(_xlfn.ANCHORARRAY(_Helper_FilterResults!$A$1), ROW()-ROW($D$8)+1, 11),
    ""
)</f>
        <v>Yes</v>
      </c>
      <c r="O56" s="28" t="str" cm="1">
        <f t="array" ref="O56">IF(
    ROW()-ROW($D$8)+1 &lt;= ROWS(_xlfn.ANCHORARRAY(_Helper_FilterResults!$A$1)),
    INDEX(_xlfn.ANCHORARRAY(_Helper_FilterResults!$A$1), ROW()-ROW($D$8)+1, 12),
    ""
)</f>
        <v>NA</v>
      </c>
      <c r="P56" s="33" t="str" cm="1">
        <f t="array" ref="P56">IF(
    ROW()-ROW($D$8)+1 &lt;= ROWS(_xlfn.ANCHORARRAY(_Helper_FilterResults!$A$1)),
    INDEX(_xlfn.ANCHORARRAY(_Helper_FilterResults!$A$1), ROW()-ROW($D$8)+1, 13),
    ""
)</f>
        <v>General Acute Care Hospital</v>
      </c>
      <c r="Q56" s="33" t="str" cm="1">
        <f t="array" ref="Q56">IF(
    ROW()-ROW($D$8)+1 &lt;= ROWS(_xlfn.ANCHORARRAY(_Helper_FilterResults!$A$1)),
    INDEX(_xlfn.ANCHORARRAY(_Helper_FilterResults!$A$1), ROW()-ROW($D$8)+1, 14),
    ""
)</f>
        <v>Non-Profit Corporation</v>
      </c>
    </row>
    <row r="57" spans="4:17" x14ac:dyDescent="0.3">
      <c r="D57" s="5" cm="1">
        <f t="array" ref="D57">IF(
    ROW()-ROW($D$8)+1 &lt;= ROWS(_xlfn.ANCHORARRAY(_Helper_FilterResults!$A$1)),
    INDEX(_xlfn.ANCHORARRAY(_Helper_FilterResults!$A$1), ROW()-ROW($D$8)+1, 1),
    ""
)</f>
        <v>106100797</v>
      </c>
      <c r="E57" s="5" t="str" cm="1">
        <f t="array" ref="E57">IF(
    ROW()-ROW($D$8)+1 &lt;= ROWS(_xlfn.ANCHORARRAY(_Helper_FilterResults!$A$1)),
    INDEX(_xlfn.ANCHORARRAY(_Helper_FilterResults!$A$1), ROW()-ROW($D$8)+1, 2),
    ""
)</f>
        <v>ADVENTIST HEALTH REEDLEY</v>
      </c>
      <c r="F57" s="5" t="str" cm="1">
        <f t="array" ref="F57">IF(
    ROW()-ROW($D$8)+1 &lt;= ROWS(_xlfn.ANCHORARRAY(_Helper_FilterResults!$A$1)),
    INDEX(_xlfn.ANCHORARRAY(_Helper_FilterResults!$A$1), ROW()-ROW($D$8)+1, 3),
    ""
)</f>
        <v>372 WEST CYPRESS AVENUE</v>
      </c>
      <c r="G57" s="5" t="str" cm="1">
        <f t="array" ref="G57">IF(
    ROW()-ROW($D$8)+1 &lt;= ROWS(_xlfn.ANCHORARRAY(_Helper_FilterResults!$A$1)),
    INDEX(_xlfn.ANCHORARRAY(_Helper_FilterResults!$A$1), ROW()-ROW($D$8)+1, 4),
    ""
)</f>
        <v>REEDLEY</v>
      </c>
      <c r="H57" s="5" cm="1">
        <f t="array" ref="H57">IF(
    ROW()-ROW($D$8)+1 &lt;= ROWS(_xlfn.ANCHORARRAY(_Helper_FilterResults!$A$1)),
    INDEX(_xlfn.ANCHORARRAY(_Helper_FilterResults!$A$1), ROW()-ROW($D$8)+1, 5),
    ""
)</f>
        <v>93654</v>
      </c>
      <c r="I57" s="28" t="str" cm="1">
        <f t="array" ref="I57">IF(
    ROW()-ROW($D$8)+1 &lt;= ROWS(_xlfn.ANCHORARRAY(_Helper_FilterResults!$A$1)),
    INDEX(_xlfn.ANCHORARRAY(_Helper_FilterResults!$A$1), ROW()-ROW($D$8)+1, 6),
    ""
)</f>
        <v>District 33</v>
      </c>
      <c r="J57" s="28" t="str" cm="1">
        <f t="array" ref="J57">IF(
    ROW()-ROW($D$8)+1 &lt;= ROWS(_xlfn.ANCHORARRAY(_Helper_FilterResults!$A$1)),
    INDEX(_xlfn.ANCHORARRAY(_Helper_FilterResults!$A$1), ROW()-ROW($D$8)+1, 7),
    ""
)</f>
        <v>District 14</v>
      </c>
      <c r="K57" s="28" t="str" cm="1">
        <f t="array" ref="K57">IF(
    ROW()-ROW($D$8)+1 &lt;= ROWS(_xlfn.ANCHORARRAY(_Helper_FilterResults!$A$1)),
    INDEX(_xlfn.ANCHORARRAY(_Helper_FilterResults!$A$1), ROW()-ROW($D$8)+1, 8),
    ""
)</f>
        <v>District 21</v>
      </c>
      <c r="L57" s="28" t="str" cm="1">
        <f t="array" ref="L57">IF(
    ROW()-ROW($D$8)+1 &lt;= ROWS(_xlfn.ANCHORARRAY(_Helper_FilterResults!$A$1)),
    INDEX(_xlfn.ANCHORARRAY(_Helper_FilterResults!$A$1), ROW()-ROW($D$8)+1, 9),
    ""
)</f>
        <v>District 21</v>
      </c>
      <c r="M57" s="28" t="str" cm="1">
        <f t="array" ref="M57">IF(
    ROW()-ROW($D$8)+1 &lt;= ROWS(_xlfn.ANCHORARRAY(_Helper_FilterResults!$A$1)),
    INDEX(_xlfn.ANCHORARRAY(_Helper_FilterResults!$A$1), ROW()-ROW($D$8)+1, 10),
    ""
)</f>
        <v>No</v>
      </c>
      <c r="N57" s="34" t="str" cm="1">
        <f t="array" ref="N57">IF(
    ROW()-ROW($D$8)+1 &lt;= ROWS(_xlfn.ANCHORARRAY(_Helper_FilterResults!$A$1)),
    INDEX(_xlfn.ANCHORARRAY(_Helper_FilterResults!$A$1), ROW()-ROW($D$8)+1, 11),
    ""
)</f>
        <v>Yes</v>
      </c>
      <c r="O57" s="28" t="str" cm="1">
        <f t="array" ref="O57">IF(
    ROW()-ROW($D$8)+1 &lt;= ROWS(_xlfn.ANCHORARRAY(_Helper_FilterResults!$A$1)),
    INDEX(_xlfn.ANCHORARRAY(_Helper_FilterResults!$A$1), ROW()-ROW($D$8)+1, 12),
    ""
)</f>
        <v>NA</v>
      </c>
      <c r="P57" s="33" t="str" cm="1">
        <f t="array" ref="P57">IF(
    ROW()-ROW($D$8)+1 &lt;= ROWS(_xlfn.ANCHORARRAY(_Helper_FilterResults!$A$1)),
    INDEX(_xlfn.ANCHORARRAY(_Helper_FilterResults!$A$1), ROW()-ROW($D$8)+1, 13),
    ""
)</f>
        <v>General Acute Care Hospital</v>
      </c>
      <c r="Q57" s="33" t="str" cm="1">
        <f t="array" ref="Q57">IF(
    ROW()-ROW($D$8)+1 &lt;= ROWS(_xlfn.ANCHORARRAY(_Helper_FilterResults!$A$1)),
    INDEX(_xlfn.ANCHORARRAY(_Helper_FilterResults!$A$1), ROW()-ROW($D$8)+1, 14),
    ""
)</f>
        <v>Non-Profit Corporation</v>
      </c>
    </row>
    <row r="58" spans="4:17" x14ac:dyDescent="0.3">
      <c r="D58" s="5" cm="1">
        <f t="array" ref="D58">IF(
    ROW()-ROW($D$8)+1 &lt;= ROWS(_xlfn.ANCHORARRAY(_Helper_FilterResults!$A$1)),
    INDEX(_xlfn.ANCHORARRAY(_Helper_FilterResults!$A$1), ROW()-ROW($D$8)+1, 1),
    ""
)</f>
        <v>106100899</v>
      </c>
      <c r="E58" s="5" t="str" cm="1">
        <f t="array" ref="E58">IF(
    ROW()-ROW($D$8)+1 &lt;= ROWS(_xlfn.ANCHORARRAY(_Helper_FilterResults!$A$1)),
    INDEX(_xlfn.ANCHORARRAY(_Helper_FilterResults!$A$1), ROW()-ROW($D$8)+1, 2),
    ""
)</f>
        <v>ST. AGNES MEDICAL CENTER</v>
      </c>
      <c r="F58" s="5" t="str" cm="1">
        <f t="array" ref="F58">IF(
    ROW()-ROW($D$8)+1 &lt;= ROWS(_xlfn.ANCHORARRAY(_Helper_FilterResults!$A$1)),
    INDEX(_xlfn.ANCHORARRAY(_Helper_FilterResults!$A$1), ROW()-ROW($D$8)+1, 3),
    ""
)</f>
        <v>1303 EAST HERNDON AVENUE</v>
      </c>
      <c r="G58" s="5" t="str" cm="1">
        <f t="array" ref="G58">IF(
    ROW()-ROW($D$8)+1 &lt;= ROWS(_xlfn.ANCHORARRAY(_Helper_FilterResults!$A$1)),
    INDEX(_xlfn.ANCHORARRAY(_Helper_FilterResults!$A$1), ROW()-ROW($D$8)+1, 4),
    ""
)</f>
        <v>FRESNO</v>
      </c>
      <c r="H58" s="5" cm="1">
        <f t="array" ref="H58">IF(
    ROW()-ROW($D$8)+1 &lt;= ROWS(_xlfn.ANCHORARRAY(_Helper_FilterResults!$A$1)),
    INDEX(_xlfn.ANCHORARRAY(_Helper_FilterResults!$A$1), ROW()-ROW($D$8)+1, 5),
    ""
)</f>
        <v>93720</v>
      </c>
      <c r="I58" s="28" t="str" cm="1">
        <f t="array" ref="I58">IF(
    ROW()-ROW($D$8)+1 &lt;= ROWS(_xlfn.ANCHORARRAY(_Helper_FilterResults!$A$1)),
    INDEX(_xlfn.ANCHORARRAY(_Helper_FilterResults!$A$1), ROW()-ROW($D$8)+1, 6),
    ""
)</f>
        <v>District 8</v>
      </c>
      <c r="J58" s="28" t="str" cm="1">
        <f t="array" ref="J58">IF(
    ROW()-ROW($D$8)+1 &lt;= ROWS(_xlfn.ANCHORARRAY(_Helper_FilterResults!$A$1)),
    INDEX(_xlfn.ANCHORARRAY(_Helper_FilterResults!$A$1), ROW()-ROW($D$8)+1, 7),
    ""
)</f>
        <v>District 12</v>
      </c>
      <c r="K58" s="28" t="str" cm="1">
        <f t="array" ref="K58">IF(
    ROW()-ROW($D$8)+1 &lt;= ROWS(_xlfn.ANCHORARRAY(_Helper_FilterResults!$A$1)),
    INDEX(_xlfn.ANCHORARRAY(_Helper_FilterResults!$A$1), ROW()-ROW($D$8)+1, 8),
    ""
)</f>
        <v>District 20</v>
      </c>
      <c r="L58" s="28" t="str" cm="1">
        <f t="array" ref="L58">IF(
    ROW()-ROW($D$8)+1 &lt;= ROWS(_xlfn.ANCHORARRAY(_Helper_FilterResults!$A$1)),
    INDEX(_xlfn.ANCHORARRAY(_Helper_FilterResults!$A$1), ROW()-ROW($D$8)+1, 9),
    ""
)</f>
        <v>District 21</v>
      </c>
      <c r="M58" s="28" t="str" cm="1">
        <f t="array" ref="M58">IF(
    ROW()-ROW($D$8)+1 &lt;= ROWS(_xlfn.ANCHORARRAY(_Helper_FilterResults!$A$1)),
    INDEX(_xlfn.ANCHORARRAY(_Helper_FilterResults!$A$1), ROW()-ROW($D$8)+1, 10),
    ""
)</f>
        <v>Yes</v>
      </c>
      <c r="N58" s="34" t="str" cm="1">
        <f t="array" ref="N58">IF(
    ROW()-ROW($D$8)+1 &lt;= ROWS(_xlfn.ANCHORARRAY(_Helper_FilterResults!$A$1)),
    INDEX(_xlfn.ANCHORARRAY(_Helper_FilterResults!$A$1), ROW()-ROW($D$8)+1, 11),
    ""
)</f>
        <v>No</v>
      </c>
      <c r="O58" s="28" t="str" cm="1">
        <f t="array" ref="O58">IF(
    ROW()-ROW($D$8)+1 &lt;= ROWS(_xlfn.ANCHORARRAY(_Helper_FilterResults!$A$1)),
    INDEX(_xlfn.ANCHORARRAY(_Helper_FilterResults!$A$1), ROW()-ROW($D$8)+1, 12),
    ""
)</f>
        <v>NA</v>
      </c>
      <c r="P58" s="33" t="str" cm="1">
        <f t="array" ref="P58">IF(
    ROW()-ROW($D$8)+1 &lt;= ROWS(_xlfn.ANCHORARRAY(_Helper_FilterResults!$A$1)),
    INDEX(_xlfn.ANCHORARRAY(_Helper_FilterResults!$A$1), ROW()-ROW($D$8)+1, 13),
    ""
)</f>
        <v>General Acute Care Hospital</v>
      </c>
      <c r="Q58" s="33" t="str" cm="1">
        <f t="array" ref="Q58">IF(
    ROW()-ROW($D$8)+1 &lt;= ROWS(_xlfn.ANCHORARRAY(_Helper_FilterResults!$A$1)),
    INDEX(_xlfn.ANCHORARRAY(_Helper_FilterResults!$A$1), ROW()-ROW($D$8)+1, 14),
    ""
)</f>
        <v>Non-Profit Corporation</v>
      </c>
    </row>
    <row r="59" spans="4:17" x14ac:dyDescent="0.3">
      <c r="D59" s="5" cm="1">
        <f t="array" ref="D59">IF(
    ROW()-ROW($D$8)+1 &lt;= ROWS(_xlfn.ANCHORARRAY(_Helper_FilterResults!$A$1)),
    INDEX(_xlfn.ANCHORARRAY(_Helper_FilterResults!$A$1), ROW()-ROW($D$8)+1, 1),
    ""
)</f>
        <v>106104008</v>
      </c>
      <c r="E59" s="5" t="str" cm="1">
        <f t="array" ref="E59">IF(
    ROW()-ROW($D$8)+1 &lt;= ROWS(_xlfn.ANCHORARRAY(_Helper_FilterResults!$A$1)),
    INDEX(_xlfn.ANCHORARRAY(_Helper_FilterResults!$A$1), ROW()-ROW($D$8)+1, 2),
    ""
)</f>
        <v>COMMUNITY BEHAVIORAL HEALTH CENTER</v>
      </c>
      <c r="F59" s="5" t="str" cm="1">
        <f t="array" ref="F59">IF(
    ROW()-ROW($D$8)+1 &lt;= ROWS(_xlfn.ANCHORARRAY(_Helper_FilterResults!$A$1)),
    INDEX(_xlfn.ANCHORARRAY(_Helper_FilterResults!$A$1), ROW()-ROW($D$8)+1, 3),
    ""
)</f>
        <v>7171 NORTH CEDAR AVENUE</v>
      </c>
      <c r="G59" s="5" t="str" cm="1">
        <f t="array" ref="G59">IF(
    ROW()-ROW($D$8)+1 &lt;= ROWS(_xlfn.ANCHORARRAY(_Helper_FilterResults!$A$1)),
    INDEX(_xlfn.ANCHORARRAY(_Helper_FilterResults!$A$1), ROW()-ROW($D$8)+1, 4),
    ""
)</f>
        <v>FRESNO</v>
      </c>
      <c r="H59" s="5" cm="1">
        <f t="array" ref="H59">IF(
    ROW()-ROW($D$8)+1 &lt;= ROWS(_xlfn.ANCHORARRAY(_Helper_FilterResults!$A$1)),
    INDEX(_xlfn.ANCHORARRAY(_Helper_FilterResults!$A$1), ROW()-ROW($D$8)+1, 5),
    ""
)</f>
        <v>93720</v>
      </c>
      <c r="I59" s="28" t="str" cm="1">
        <f t="array" ref="I59">IF(
    ROW()-ROW($D$8)+1 &lt;= ROWS(_xlfn.ANCHORARRAY(_Helper_FilterResults!$A$1)),
    INDEX(_xlfn.ANCHORARRAY(_Helper_FilterResults!$A$1), ROW()-ROW($D$8)+1, 6),
    ""
)</f>
        <v>District 8</v>
      </c>
      <c r="J59" s="28" t="str" cm="1">
        <f t="array" ref="J59">IF(
    ROW()-ROW($D$8)+1 &lt;= ROWS(_xlfn.ANCHORARRAY(_Helper_FilterResults!$A$1)),
    INDEX(_xlfn.ANCHORARRAY(_Helper_FilterResults!$A$1), ROW()-ROW($D$8)+1, 7),
    ""
)</f>
        <v>District 12</v>
      </c>
      <c r="K59" s="28" t="str" cm="1">
        <f t="array" ref="K59">IF(
    ROW()-ROW($D$8)+1 &lt;= ROWS(_xlfn.ANCHORARRAY(_Helper_FilterResults!$A$1)),
    INDEX(_xlfn.ANCHORARRAY(_Helper_FilterResults!$A$1), ROW()-ROW($D$8)+1, 8),
    ""
)</f>
        <v>District 5</v>
      </c>
      <c r="L59" s="28" t="str" cm="1">
        <f t="array" ref="L59">IF(
    ROW()-ROW($D$8)+1 &lt;= ROWS(_xlfn.ANCHORARRAY(_Helper_FilterResults!$A$1)),
    INDEX(_xlfn.ANCHORARRAY(_Helper_FilterResults!$A$1), ROW()-ROW($D$8)+1, 9),
    ""
)</f>
        <v>District 5</v>
      </c>
      <c r="M59" s="28" t="str" cm="1">
        <f t="array" ref="M59">IF(
    ROW()-ROW($D$8)+1 &lt;= ROWS(_xlfn.ANCHORARRAY(_Helper_FilterResults!$A$1)),
    INDEX(_xlfn.ANCHORARRAY(_Helper_FilterResults!$A$1), ROW()-ROW($D$8)+1, 10),
    ""
)</f>
        <v>No</v>
      </c>
      <c r="N59" s="34" t="str" cm="1">
        <f t="array" ref="N59">IF(
    ROW()-ROW($D$8)+1 &lt;= ROWS(_xlfn.ANCHORARRAY(_Helper_FilterResults!$A$1)),
    INDEX(_xlfn.ANCHORARRAY(_Helper_FilterResults!$A$1), ROW()-ROW($D$8)+1, 11),
    ""
)</f>
        <v>No</v>
      </c>
      <c r="O59" s="28" t="str" cm="1">
        <f t="array" ref="O59">IF(
    ROW()-ROW($D$8)+1 &lt;= ROWS(_xlfn.ANCHORARRAY(_Helper_FilterResults!$A$1)),
    INDEX(_xlfn.ANCHORARRAY(_Helper_FilterResults!$A$1), ROW()-ROW($D$8)+1, 12),
    ""
)</f>
        <v>NA</v>
      </c>
      <c r="P59" s="33" t="str" cm="1">
        <f t="array" ref="P59">IF(
    ROW()-ROW($D$8)+1 &lt;= ROWS(_xlfn.ANCHORARRAY(_Helper_FilterResults!$A$1)),
    INDEX(_xlfn.ANCHORARRAY(_Helper_FilterResults!$A$1), ROW()-ROW($D$8)+1, 13),
    ""
)</f>
        <v>General Acute Care Hospital</v>
      </c>
      <c r="Q59" s="33" t="str" cm="1">
        <f t="array" ref="Q59">IF(
    ROW()-ROW($D$8)+1 &lt;= ROWS(_xlfn.ANCHORARRAY(_Helper_FilterResults!$A$1)),
    INDEX(_xlfn.ANCHORARRAY(_Helper_FilterResults!$A$1), ROW()-ROW($D$8)+1, 14),
    ""
)</f>
        <v>Non-Profit Corporation</v>
      </c>
    </row>
    <row r="60" spans="4:17" x14ac:dyDescent="0.3">
      <c r="D60" s="5" cm="1">
        <f t="array" ref="D60">IF(
    ROW()-ROW($D$8)+1 &lt;= ROWS(_xlfn.ANCHORARRAY(_Helper_FilterResults!$A$1)),
    INDEX(_xlfn.ANCHORARRAY(_Helper_FilterResults!$A$1), ROW()-ROW($D$8)+1, 1),
    ""
)</f>
        <v>106104023</v>
      </c>
      <c r="E60" s="5" t="str" cm="1">
        <f t="array" ref="E60">IF(
    ROW()-ROW($D$8)+1 &lt;= ROWS(_xlfn.ANCHORARRAY(_Helper_FilterResults!$A$1)),
    INDEX(_xlfn.ANCHORARRAY(_Helper_FilterResults!$A$1), ROW()-ROW($D$8)+1, 2),
    ""
)</f>
        <v>SAN JOAQUIN VALLEY REHABILITATION HOSPITAL</v>
      </c>
      <c r="F60" s="5" t="str" cm="1">
        <f t="array" ref="F60">IF(
    ROW()-ROW($D$8)+1 &lt;= ROWS(_xlfn.ANCHORARRAY(_Helper_FilterResults!$A$1)),
    INDEX(_xlfn.ANCHORARRAY(_Helper_FilterResults!$A$1), ROW()-ROW($D$8)+1, 3),
    ""
)</f>
        <v>7173 N. SHARON AVENUE</v>
      </c>
      <c r="G60" s="5" t="str" cm="1">
        <f t="array" ref="G60">IF(
    ROW()-ROW($D$8)+1 &lt;= ROWS(_xlfn.ANCHORARRAY(_Helper_FilterResults!$A$1)),
    INDEX(_xlfn.ANCHORARRAY(_Helper_FilterResults!$A$1), ROW()-ROW($D$8)+1, 4),
    ""
)</f>
        <v>FRESNO</v>
      </c>
      <c r="H60" s="5" cm="1">
        <f t="array" ref="H60">IF(
    ROW()-ROW($D$8)+1 &lt;= ROWS(_xlfn.ANCHORARRAY(_Helper_FilterResults!$A$1)),
    INDEX(_xlfn.ANCHORARRAY(_Helper_FilterResults!$A$1), ROW()-ROW($D$8)+1, 5),
    ""
)</f>
        <v>93720</v>
      </c>
      <c r="I60" s="28" t="str" cm="1">
        <f t="array" ref="I60">IF(
    ROW()-ROW($D$8)+1 &lt;= ROWS(_xlfn.ANCHORARRAY(_Helper_FilterResults!$A$1)),
    INDEX(_xlfn.ANCHORARRAY(_Helper_FilterResults!$A$1), ROW()-ROW($D$8)+1, 6),
    ""
)</f>
        <v>District 8</v>
      </c>
      <c r="J60" s="28" t="str" cm="1">
        <f t="array" ref="J60">IF(
    ROW()-ROW($D$8)+1 &lt;= ROWS(_xlfn.ANCHORARRAY(_Helper_FilterResults!$A$1)),
    INDEX(_xlfn.ANCHORARRAY(_Helper_FilterResults!$A$1), ROW()-ROW($D$8)+1, 7),
    ""
)</f>
        <v>District 12</v>
      </c>
      <c r="K60" s="28" t="str" cm="1">
        <f t="array" ref="K60">IF(
    ROW()-ROW($D$8)+1 &lt;= ROWS(_xlfn.ANCHORARRAY(_Helper_FilterResults!$A$1)),
    INDEX(_xlfn.ANCHORARRAY(_Helper_FilterResults!$A$1), ROW()-ROW($D$8)+1, 8),
    ""
)</f>
        <v>District 5</v>
      </c>
      <c r="L60" s="28" t="str" cm="1">
        <f t="array" ref="L60">IF(
    ROW()-ROW($D$8)+1 &lt;= ROWS(_xlfn.ANCHORARRAY(_Helper_FilterResults!$A$1)),
    INDEX(_xlfn.ANCHORARRAY(_Helper_FilterResults!$A$1), ROW()-ROW($D$8)+1, 9),
    ""
)</f>
        <v>District 5</v>
      </c>
      <c r="M60" s="28" t="str" cm="1">
        <f t="array" ref="M60">IF(
    ROW()-ROW($D$8)+1 &lt;= ROWS(_xlfn.ANCHORARRAY(_Helper_FilterResults!$A$1)),
    INDEX(_xlfn.ANCHORARRAY(_Helper_FilterResults!$A$1), ROW()-ROW($D$8)+1, 10),
    ""
)</f>
        <v>No</v>
      </c>
      <c r="N60" s="34" t="str" cm="1">
        <f t="array" ref="N60">IF(
    ROW()-ROW($D$8)+1 &lt;= ROWS(_xlfn.ANCHORARRAY(_Helper_FilterResults!$A$1)),
    INDEX(_xlfn.ANCHORARRAY(_Helper_FilterResults!$A$1), ROW()-ROW($D$8)+1, 11),
    ""
)</f>
        <v>No</v>
      </c>
      <c r="O60" s="28" t="str" cm="1">
        <f t="array" ref="O60">IF(
    ROW()-ROW($D$8)+1 &lt;= ROWS(_xlfn.ANCHORARRAY(_Helper_FilterResults!$A$1)),
    INDEX(_xlfn.ANCHORARRAY(_Helper_FilterResults!$A$1), ROW()-ROW($D$8)+1, 12),
    ""
)</f>
        <v>NA</v>
      </c>
      <c r="P60" s="33" t="str" cm="1">
        <f t="array" ref="P60">IF(
    ROW()-ROW($D$8)+1 &lt;= ROWS(_xlfn.ANCHORARRAY(_Helper_FilterResults!$A$1)),
    INDEX(_xlfn.ANCHORARRAY(_Helper_FilterResults!$A$1), ROW()-ROW($D$8)+1, 13),
    ""
)</f>
        <v>General Acute Care Hospital</v>
      </c>
      <c r="Q60" s="33" t="str" cm="1">
        <f t="array" ref="Q60">IF(
    ROW()-ROW($D$8)+1 &lt;= ROWS(_xlfn.ANCHORARRAY(_Helper_FilterResults!$A$1)),
    INDEX(_xlfn.ANCHORARRAY(_Helper_FilterResults!$A$1), ROW()-ROW($D$8)+1, 14),
    ""
)</f>
        <v>Investor - LLC</v>
      </c>
    </row>
    <row r="61" spans="4:17" x14ac:dyDescent="0.3">
      <c r="D61" s="5" cm="1">
        <f t="array" ref="D61">IF(
    ROW()-ROW($D$8)+1 &lt;= ROWS(_xlfn.ANCHORARRAY(_Helper_FilterResults!$A$1)),
    INDEX(_xlfn.ANCHORARRAY(_Helper_FilterResults!$A$1), ROW()-ROW($D$8)+1, 1),
    ""
)</f>
        <v>106104047</v>
      </c>
      <c r="E61" s="5" t="str" cm="1">
        <f t="array" ref="E61">IF(
    ROW()-ROW($D$8)+1 &lt;= ROWS(_xlfn.ANCHORARRAY(_Helper_FilterResults!$A$1)),
    INDEX(_xlfn.ANCHORARRAY(_Helper_FilterResults!$A$1), ROW()-ROW($D$8)+1, 2),
    ""
)</f>
        <v>FRESNO SURGICAL HOSPITAL</v>
      </c>
      <c r="F61" s="5" t="str" cm="1">
        <f t="array" ref="F61">IF(
    ROW()-ROW($D$8)+1 &lt;= ROWS(_xlfn.ANCHORARRAY(_Helper_FilterResults!$A$1)),
    INDEX(_xlfn.ANCHORARRAY(_Helper_FilterResults!$A$1), ROW()-ROW($D$8)+1, 3),
    ""
)</f>
        <v>6125 NORTH FRESNO STREET</v>
      </c>
      <c r="G61" s="5" t="str" cm="1">
        <f t="array" ref="G61">IF(
    ROW()-ROW($D$8)+1 &lt;= ROWS(_xlfn.ANCHORARRAY(_Helper_FilterResults!$A$1)),
    INDEX(_xlfn.ANCHORARRAY(_Helper_FilterResults!$A$1), ROW()-ROW($D$8)+1, 4),
    ""
)</f>
        <v>FRESNO</v>
      </c>
      <c r="H61" s="5" cm="1">
        <f t="array" ref="H61">IF(
    ROW()-ROW($D$8)+1 &lt;= ROWS(_xlfn.ANCHORARRAY(_Helper_FilterResults!$A$1)),
    INDEX(_xlfn.ANCHORARRAY(_Helper_FilterResults!$A$1), ROW()-ROW($D$8)+1, 5),
    ""
)</f>
        <v>93710</v>
      </c>
      <c r="I61" s="28" t="str" cm="1">
        <f t="array" ref="I61">IF(
    ROW()-ROW($D$8)+1 &lt;= ROWS(_xlfn.ANCHORARRAY(_Helper_FilterResults!$A$1)),
    INDEX(_xlfn.ANCHORARRAY(_Helper_FilterResults!$A$1), ROW()-ROW($D$8)+1, 6),
    ""
)</f>
        <v>District 8</v>
      </c>
      <c r="J61" s="28" t="str" cm="1">
        <f t="array" ref="J61">IF(
    ROW()-ROW($D$8)+1 &lt;= ROWS(_xlfn.ANCHORARRAY(_Helper_FilterResults!$A$1)),
    INDEX(_xlfn.ANCHORARRAY(_Helper_FilterResults!$A$1), ROW()-ROW($D$8)+1, 7),
    ""
)</f>
        <v>District 12</v>
      </c>
      <c r="K61" s="28" t="str" cm="1">
        <f t="array" ref="K61">IF(
    ROW()-ROW($D$8)+1 &lt;= ROWS(_xlfn.ANCHORARRAY(_Helper_FilterResults!$A$1)),
    INDEX(_xlfn.ANCHORARRAY(_Helper_FilterResults!$A$1), ROW()-ROW($D$8)+1, 8),
    ""
)</f>
        <v>District 5</v>
      </c>
      <c r="L61" s="28" t="str" cm="1">
        <f t="array" ref="L61">IF(
    ROW()-ROW($D$8)+1 &lt;= ROWS(_xlfn.ANCHORARRAY(_Helper_FilterResults!$A$1)),
    INDEX(_xlfn.ANCHORARRAY(_Helper_FilterResults!$A$1), ROW()-ROW($D$8)+1, 9),
    ""
)</f>
        <v>District 21</v>
      </c>
      <c r="M61" s="28" t="str" cm="1">
        <f t="array" ref="M61">IF(
    ROW()-ROW($D$8)+1 &lt;= ROWS(_xlfn.ANCHORARRAY(_Helper_FilterResults!$A$1)),
    INDEX(_xlfn.ANCHORARRAY(_Helper_FilterResults!$A$1), ROW()-ROW($D$8)+1, 10),
    ""
)</f>
        <v>No</v>
      </c>
      <c r="N61" s="34" t="str" cm="1">
        <f t="array" ref="N61">IF(
    ROW()-ROW($D$8)+1 &lt;= ROWS(_xlfn.ANCHORARRAY(_Helper_FilterResults!$A$1)),
    INDEX(_xlfn.ANCHORARRAY(_Helper_FilterResults!$A$1), ROW()-ROW($D$8)+1, 11),
    ""
)</f>
        <v>No</v>
      </c>
      <c r="O61" s="28" t="str" cm="1">
        <f t="array" ref="O61">IF(
    ROW()-ROW($D$8)+1 &lt;= ROWS(_xlfn.ANCHORARRAY(_Helper_FilterResults!$A$1)),
    INDEX(_xlfn.ANCHORARRAY(_Helper_FilterResults!$A$1), ROW()-ROW($D$8)+1, 12),
    ""
)</f>
        <v>NA</v>
      </c>
      <c r="P61" s="33" t="str" cm="1">
        <f t="array" ref="P61">IF(
    ROW()-ROW($D$8)+1 &lt;= ROWS(_xlfn.ANCHORARRAY(_Helper_FilterResults!$A$1)),
    INDEX(_xlfn.ANCHORARRAY(_Helper_FilterResults!$A$1), ROW()-ROW($D$8)+1, 13),
    ""
)</f>
        <v>General Acute Care Hospital</v>
      </c>
      <c r="Q61" s="33" t="str" cm="1">
        <f t="array" ref="Q61">IF(
    ROW()-ROW($D$8)+1 &lt;= ROWS(_xlfn.ANCHORARRAY(_Helper_FilterResults!$A$1)),
    INDEX(_xlfn.ANCHORARRAY(_Helper_FilterResults!$A$1), ROW()-ROW($D$8)+1, 14),
    ""
)</f>
        <v>Investor - Partnership</v>
      </c>
    </row>
    <row r="62" spans="4:17" x14ac:dyDescent="0.3">
      <c r="D62" s="5" cm="1">
        <f t="array" ref="D62">IF(
    ROW()-ROW($D$8)+1 &lt;= ROWS(_xlfn.ANCHORARRAY(_Helper_FilterResults!$A$1)),
    INDEX(_xlfn.ANCHORARRAY(_Helper_FilterResults!$A$1), ROW()-ROW($D$8)+1, 1),
    ""
)</f>
        <v>106104062</v>
      </c>
      <c r="E62" s="5" t="str" cm="1">
        <f t="array" ref="E62">IF(
    ROW()-ROW($D$8)+1 &lt;= ROWS(_xlfn.ANCHORARRAY(_Helper_FilterResults!$A$1)),
    INDEX(_xlfn.ANCHORARRAY(_Helper_FilterResults!$A$1), ROW()-ROW($D$8)+1, 2),
    ""
)</f>
        <v>KAISER FOUNDATION HOSPITAL - FRESNO</v>
      </c>
      <c r="F62" s="5" t="str" cm="1">
        <f t="array" ref="F62">IF(
    ROW()-ROW($D$8)+1 &lt;= ROWS(_xlfn.ANCHORARRAY(_Helper_FilterResults!$A$1)),
    INDEX(_xlfn.ANCHORARRAY(_Helper_FilterResults!$A$1), ROW()-ROW($D$8)+1, 3),
    ""
)</f>
        <v>7300 NORTH FRESNO STREET</v>
      </c>
      <c r="G62" s="5" t="str" cm="1">
        <f t="array" ref="G62">IF(
    ROW()-ROW($D$8)+1 &lt;= ROWS(_xlfn.ANCHORARRAY(_Helper_FilterResults!$A$1)),
    INDEX(_xlfn.ANCHORARRAY(_Helper_FilterResults!$A$1), ROW()-ROW($D$8)+1, 4),
    ""
)</f>
        <v>FRESNO</v>
      </c>
      <c r="H62" s="5" cm="1">
        <f t="array" ref="H62">IF(
    ROW()-ROW($D$8)+1 &lt;= ROWS(_xlfn.ANCHORARRAY(_Helper_FilterResults!$A$1)),
    INDEX(_xlfn.ANCHORARRAY(_Helper_FilterResults!$A$1), ROW()-ROW($D$8)+1, 5),
    ""
)</f>
        <v>93720</v>
      </c>
      <c r="I62" s="28" t="str" cm="1">
        <f t="array" ref="I62">IF(
    ROW()-ROW($D$8)+1 &lt;= ROWS(_xlfn.ANCHORARRAY(_Helper_FilterResults!$A$1)),
    INDEX(_xlfn.ANCHORARRAY(_Helper_FilterResults!$A$1), ROW()-ROW($D$8)+1, 6),
    ""
)</f>
        <v>District 8</v>
      </c>
      <c r="J62" s="28" t="str" cm="1">
        <f t="array" ref="J62">IF(
    ROW()-ROW($D$8)+1 &lt;= ROWS(_xlfn.ANCHORARRAY(_Helper_FilterResults!$A$1)),
    INDEX(_xlfn.ANCHORARRAY(_Helper_FilterResults!$A$1), ROW()-ROW($D$8)+1, 7),
    ""
)</f>
        <v>District 12</v>
      </c>
      <c r="K62" s="28" t="str" cm="1">
        <f t="array" ref="K62">IF(
    ROW()-ROW($D$8)+1 &lt;= ROWS(_xlfn.ANCHORARRAY(_Helper_FilterResults!$A$1)),
    INDEX(_xlfn.ANCHORARRAY(_Helper_FilterResults!$A$1), ROW()-ROW($D$8)+1, 8),
    ""
)</f>
        <v>District 5</v>
      </c>
      <c r="L62" s="28" t="str" cm="1">
        <f t="array" ref="L62">IF(
    ROW()-ROW($D$8)+1 &lt;= ROWS(_xlfn.ANCHORARRAY(_Helper_FilterResults!$A$1)),
    INDEX(_xlfn.ANCHORARRAY(_Helper_FilterResults!$A$1), ROW()-ROW($D$8)+1, 9),
    ""
)</f>
        <v>District 5</v>
      </c>
      <c r="M62" s="28" t="str" cm="1">
        <f t="array" ref="M62">IF(
    ROW()-ROW($D$8)+1 &lt;= ROWS(_xlfn.ANCHORARRAY(_Helper_FilterResults!$A$1)),
    INDEX(_xlfn.ANCHORARRAY(_Helper_FilterResults!$A$1), ROW()-ROW($D$8)+1, 10),
    ""
)</f>
        <v>No</v>
      </c>
      <c r="N62" s="34" t="str" cm="1">
        <f t="array" ref="N62">IF(
    ROW()-ROW($D$8)+1 &lt;= ROWS(_xlfn.ANCHORARRAY(_Helper_FilterResults!$A$1)),
    INDEX(_xlfn.ANCHORARRAY(_Helper_FilterResults!$A$1), ROW()-ROW($D$8)+1, 11),
    ""
)</f>
        <v>No</v>
      </c>
      <c r="O62" s="28" t="str" cm="1">
        <f t="array" ref="O62">IF(
    ROW()-ROW($D$8)+1 &lt;= ROWS(_xlfn.ANCHORARRAY(_Helper_FilterResults!$A$1)),
    INDEX(_xlfn.ANCHORARRAY(_Helper_FilterResults!$A$1), ROW()-ROW($D$8)+1, 12),
    ""
)</f>
        <v>NA</v>
      </c>
      <c r="P62" s="33" t="str" cm="1">
        <f t="array" ref="P62">IF(
    ROW()-ROW($D$8)+1 &lt;= ROWS(_xlfn.ANCHORARRAY(_Helper_FilterResults!$A$1)),
    INDEX(_xlfn.ANCHORARRAY(_Helper_FilterResults!$A$1), ROW()-ROW($D$8)+1, 13),
    ""
)</f>
        <v>General Acute Care Hospital</v>
      </c>
      <c r="Q62" s="33" t="str" cm="1">
        <f t="array" ref="Q62">IF(
    ROW()-ROW($D$8)+1 &lt;= ROWS(_xlfn.ANCHORARRAY(_Helper_FilterResults!$A$1)),
    INDEX(_xlfn.ANCHORARRAY(_Helper_FilterResults!$A$1), ROW()-ROW($D$8)+1, 14),
    ""
)</f>
        <v>Non-Profit Corporation</v>
      </c>
    </row>
    <row r="63" spans="4:17" x14ac:dyDescent="0.3">
      <c r="D63" s="5" cm="1">
        <f t="array" ref="D63">IF(
    ROW()-ROW($D$8)+1 &lt;= ROWS(_xlfn.ANCHORARRAY(_Helper_FilterResults!$A$1)),
    INDEX(_xlfn.ANCHORARRAY(_Helper_FilterResults!$A$1), ROW()-ROW($D$8)+1, 1),
    ""
)</f>
        <v>106104089</v>
      </c>
      <c r="E63" s="5" t="str" cm="1">
        <f t="array" ref="E63">IF(
    ROW()-ROW($D$8)+1 &lt;= ROWS(_xlfn.ANCHORARRAY(_Helper_FilterResults!$A$1)),
    INDEX(_xlfn.ANCHORARRAY(_Helper_FilterResults!$A$1), ROW()-ROW($D$8)+1, 2),
    ""
)</f>
        <v>EXODUS PSYCHIATRIC HEALTH FACILITY FRESNO</v>
      </c>
      <c r="F63" s="5" t="str" cm="1">
        <f t="array" ref="F63">IF(
    ROW()-ROW($D$8)+1 &lt;= ROWS(_xlfn.ANCHORARRAY(_Helper_FilterResults!$A$1)),
    INDEX(_xlfn.ANCHORARRAY(_Helper_FilterResults!$A$1), ROW()-ROW($D$8)+1, 3),
    ""
)</f>
        <v>4411 E. KINGS CANYON ROAD</v>
      </c>
      <c r="G63" s="5" t="str" cm="1">
        <f t="array" ref="G63">IF(
    ROW()-ROW($D$8)+1 &lt;= ROWS(_xlfn.ANCHORARRAY(_Helper_FilterResults!$A$1)),
    INDEX(_xlfn.ANCHORARRAY(_Helper_FilterResults!$A$1), ROW()-ROW($D$8)+1, 4),
    ""
)</f>
        <v>FRESNO</v>
      </c>
      <c r="H63" s="5" cm="1">
        <f t="array" ref="H63">IF(
    ROW()-ROW($D$8)+1 &lt;= ROWS(_xlfn.ANCHORARRAY(_Helper_FilterResults!$A$1)),
    INDEX(_xlfn.ANCHORARRAY(_Helper_FilterResults!$A$1), ROW()-ROW($D$8)+1, 5),
    ""
)</f>
        <v>93702</v>
      </c>
      <c r="I63" s="28" t="str" cm="1">
        <f t="array" ref="I63">IF(
    ROW()-ROW($D$8)+1 &lt;= ROWS(_xlfn.ANCHORARRAY(_Helper_FilterResults!$A$1)),
    INDEX(_xlfn.ANCHORARRAY(_Helper_FilterResults!$A$1), ROW()-ROW($D$8)+1, 6),
    ""
)</f>
        <v>District 31</v>
      </c>
      <c r="J63" s="28" t="str" cm="1">
        <f t="array" ref="J63">IF(
    ROW()-ROW($D$8)+1 &lt;= ROWS(_xlfn.ANCHORARRAY(_Helper_FilterResults!$A$1)),
    INDEX(_xlfn.ANCHORARRAY(_Helper_FilterResults!$A$1), ROW()-ROW($D$8)+1, 7),
    ""
)</f>
        <v>District 14</v>
      </c>
      <c r="K63" s="28" t="str" cm="1">
        <f t="array" ref="K63">IF(
    ROW()-ROW($D$8)+1 &lt;= ROWS(_xlfn.ANCHORARRAY(_Helper_FilterResults!$A$1)),
    INDEX(_xlfn.ANCHORARRAY(_Helper_FilterResults!$A$1), ROW()-ROW($D$8)+1, 8),
    ""
)</f>
        <v>District 21</v>
      </c>
      <c r="L63" s="28" t="str" cm="1">
        <f t="array" ref="L63">IF(
    ROW()-ROW($D$8)+1 &lt;= ROWS(_xlfn.ANCHORARRAY(_Helper_FilterResults!$A$1)),
    INDEX(_xlfn.ANCHORARRAY(_Helper_FilterResults!$A$1), ROW()-ROW($D$8)+1, 9),
    ""
)</f>
        <v>District 21</v>
      </c>
      <c r="M63" s="28" t="str" cm="1">
        <f t="array" ref="M63">IF(
    ROW()-ROW($D$8)+1 &lt;= ROWS(_xlfn.ANCHORARRAY(_Helper_FilterResults!$A$1)),
    INDEX(_xlfn.ANCHORARRAY(_Helper_FilterResults!$A$1), ROW()-ROW($D$8)+1, 10),
    ""
)</f>
        <v>No</v>
      </c>
      <c r="N63" s="34" t="str" cm="1">
        <f t="array" ref="N63">IF(
    ROW()-ROW($D$8)+1 &lt;= ROWS(_xlfn.ANCHORARRAY(_Helper_FilterResults!$A$1)),
    INDEX(_xlfn.ANCHORARRAY(_Helper_FilterResults!$A$1), ROW()-ROW($D$8)+1, 11),
    ""
)</f>
        <v>No</v>
      </c>
      <c r="O63" s="28" t="str" cm="1">
        <f t="array" ref="O63">IF(
    ROW()-ROW($D$8)+1 &lt;= ROWS(_xlfn.ANCHORARRAY(_Helper_FilterResults!$A$1)),
    INDEX(_xlfn.ANCHORARRAY(_Helper_FilterResults!$A$1), ROW()-ROW($D$8)+1, 12),
    ""
)</f>
        <v>NA</v>
      </c>
      <c r="P63" s="33" t="str" cm="1">
        <f t="array" ref="P63">IF(
    ROW()-ROW($D$8)+1 &lt;= ROWS(_xlfn.ANCHORARRAY(_Helper_FilterResults!$A$1)),
    INDEX(_xlfn.ANCHORARRAY(_Helper_FilterResults!$A$1), ROW()-ROW($D$8)+1, 13),
    ""
)</f>
        <v>Psychiatric Health Facility</v>
      </c>
      <c r="Q63" s="33" t="str" cm="1">
        <f t="array" ref="Q63">IF(
    ROW()-ROW($D$8)+1 &lt;= ROWS(_xlfn.ANCHORARRAY(_Helper_FilterResults!$A$1)),
    INDEX(_xlfn.ANCHORARRAY(_Helper_FilterResults!$A$1), ROW()-ROW($D$8)+1, 14),
    ""
)</f>
        <v>Investor - Corporation</v>
      </c>
    </row>
    <row r="64" spans="4:17" x14ac:dyDescent="0.3">
      <c r="D64" s="5" cm="1">
        <f t="array" ref="D64">IF(
    ROW()-ROW($D$8)+1 &lt;= ROWS(_xlfn.ANCHORARRAY(_Helper_FilterResults!$A$1)),
    INDEX(_xlfn.ANCHORARRAY(_Helper_FilterResults!$A$1), ROW()-ROW($D$8)+1, 1),
    ""
)</f>
        <v>106105029</v>
      </c>
      <c r="E64" s="5" t="str" cm="1">
        <f t="array" ref="E64">IF(
    ROW()-ROW($D$8)+1 &lt;= ROWS(_xlfn.ANCHORARRAY(_Helper_FilterResults!$A$1)),
    INDEX(_xlfn.ANCHORARRAY(_Helper_FilterResults!$A$1), ROW()-ROW($D$8)+1, 2),
    ""
)</f>
        <v>FRESNO HEART AND SURGICAL HOSPITAL</v>
      </c>
      <c r="F64" s="5" t="str" cm="1">
        <f t="array" ref="F64">IF(
    ROW()-ROW($D$8)+1 &lt;= ROWS(_xlfn.ANCHORARRAY(_Helper_FilterResults!$A$1)),
    INDEX(_xlfn.ANCHORARRAY(_Helper_FilterResults!$A$1), ROW()-ROW($D$8)+1, 3),
    ""
)</f>
        <v>15 E. AUDUBON DR.</v>
      </c>
      <c r="G64" s="5" t="str" cm="1">
        <f t="array" ref="G64">IF(
    ROW()-ROW($D$8)+1 &lt;= ROWS(_xlfn.ANCHORARRAY(_Helper_FilterResults!$A$1)),
    INDEX(_xlfn.ANCHORARRAY(_Helper_FilterResults!$A$1), ROW()-ROW($D$8)+1, 4),
    ""
)</f>
        <v>FRESNO</v>
      </c>
      <c r="H64" s="5" cm="1">
        <f t="array" ref="H64">IF(
    ROW()-ROW($D$8)+1 &lt;= ROWS(_xlfn.ANCHORARRAY(_Helper_FilterResults!$A$1)),
    INDEX(_xlfn.ANCHORARRAY(_Helper_FilterResults!$A$1), ROW()-ROW($D$8)+1, 5),
    ""
)</f>
        <v>93720</v>
      </c>
      <c r="I64" s="28" t="str" cm="1">
        <f t="array" ref="I64">IF(
    ROW()-ROW($D$8)+1 &lt;= ROWS(_xlfn.ANCHORARRAY(_Helper_FilterResults!$A$1)),
    INDEX(_xlfn.ANCHORARRAY(_Helper_FilterResults!$A$1), ROW()-ROW($D$8)+1, 6),
    ""
)</f>
        <v>District 8</v>
      </c>
      <c r="J64" s="28" t="str" cm="1">
        <f t="array" ref="J64">IF(
    ROW()-ROW($D$8)+1 &lt;= ROWS(_xlfn.ANCHORARRAY(_Helper_FilterResults!$A$1)),
    INDEX(_xlfn.ANCHORARRAY(_Helper_FilterResults!$A$1), ROW()-ROW($D$8)+1, 7),
    ""
)</f>
        <v>District 12</v>
      </c>
      <c r="K64" s="28" t="str" cm="1">
        <f t="array" ref="K64">IF(
    ROW()-ROW($D$8)+1 &lt;= ROWS(_xlfn.ANCHORARRAY(_Helper_FilterResults!$A$1)),
    INDEX(_xlfn.ANCHORARRAY(_Helper_FilterResults!$A$1), ROW()-ROW($D$8)+1, 8),
    ""
)</f>
        <v>District 5</v>
      </c>
      <c r="L64" s="28" t="str" cm="1">
        <f t="array" ref="L64">IF(
    ROW()-ROW($D$8)+1 &lt;= ROWS(_xlfn.ANCHORARRAY(_Helper_FilterResults!$A$1)),
    INDEX(_xlfn.ANCHORARRAY(_Helper_FilterResults!$A$1), ROW()-ROW($D$8)+1, 9),
    ""
)</f>
        <v>District 5</v>
      </c>
      <c r="M64" s="28" t="str" cm="1">
        <f t="array" ref="M64">IF(
    ROW()-ROW($D$8)+1 &lt;= ROWS(_xlfn.ANCHORARRAY(_Helper_FilterResults!$A$1)),
    INDEX(_xlfn.ANCHORARRAY(_Helper_FilterResults!$A$1), ROW()-ROW($D$8)+1, 10),
    ""
)</f>
        <v>No</v>
      </c>
      <c r="N64" s="34" t="str" cm="1">
        <f t="array" ref="N64">IF(
    ROW()-ROW($D$8)+1 &lt;= ROWS(_xlfn.ANCHORARRAY(_Helper_FilterResults!$A$1)),
    INDEX(_xlfn.ANCHORARRAY(_Helper_FilterResults!$A$1), ROW()-ROW($D$8)+1, 11),
    ""
)</f>
        <v>No</v>
      </c>
      <c r="O64" s="28" t="str" cm="1">
        <f t="array" ref="O64">IF(
    ROW()-ROW($D$8)+1 &lt;= ROWS(_xlfn.ANCHORARRAY(_Helper_FilterResults!$A$1)),
    INDEX(_xlfn.ANCHORARRAY(_Helper_FilterResults!$A$1), ROW()-ROW($D$8)+1, 12),
    ""
)</f>
        <v>NA</v>
      </c>
      <c r="P64" s="33" t="str" cm="1">
        <f t="array" ref="P64">IF(
    ROW()-ROW($D$8)+1 &lt;= ROWS(_xlfn.ANCHORARRAY(_Helper_FilterResults!$A$1)),
    INDEX(_xlfn.ANCHORARRAY(_Helper_FilterResults!$A$1), ROW()-ROW($D$8)+1, 13),
    ""
)</f>
        <v>General Acute Care Hospital</v>
      </c>
      <c r="Q64" s="33" t="str" cm="1">
        <f t="array" ref="Q64">IF(
    ROW()-ROW($D$8)+1 &lt;= ROWS(_xlfn.ANCHORARRAY(_Helper_FilterResults!$A$1)),
    INDEX(_xlfn.ANCHORARRAY(_Helper_FilterResults!$A$1), ROW()-ROW($D$8)+1, 14),
    ""
)</f>
        <v>Non-Profit Corporation</v>
      </c>
    </row>
    <row r="65" spans="4:17" x14ac:dyDescent="0.3">
      <c r="D65" s="5" cm="1">
        <f t="array" ref="D65">IF(
    ROW()-ROW($D$8)+1 &lt;= ROWS(_xlfn.ANCHORARRAY(_Helper_FilterResults!$A$1)),
    INDEX(_xlfn.ANCHORARRAY(_Helper_FilterResults!$A$1), ROW()-ROW($D$8)+1, 1),
    ""
)</f>
        <v>106105051</v>
      </c>
      <c r="E65" s="5" t="str" cm="1">
        <f t="array" ref="E65">IF(
    ROW()-ROW($D$8)+1 &lt;= ROWS(_xlfn.ANCHORARRAY(_Helper_FilterResults!$A$1)),
    INDEX(_xlfn.ANCHORARRAY(_Helper_FilterResults!$A$1), ROW()-ROW($D$8)+1, 2),
    ""
)</f>
        <v>DEPARTMENT OF STATE HOSPITALS - COALINGA</v>
      </c>
      <c r="F65" s="5" t="str" cm="1">
        <f t="array" ref="F65">IF(
    ROW()-ROW($D$8)+1 &lt;= ROWS(_xlfn.ANCHORARRAY(_Helper_FilterResults!$A$1)),
    INDEX(_xlfn.ANCHORARRAY(_Helper_FilterResults!$A$1), ROW()-ROW($D$8)+1, 3),
    ""
)</f>
        <v>24511 WEST JAYNE AVENUE</v>
      </c>
      <c r="G65" s="5" t="str" cm="1">
        <f t="array" ref="G65">IF(
    ROW()-ROW($D$8)+1 &lt;= ROWS(_xlfn.ANCHORARRAY(_Helper_FilterResults!$A$1)),
    INDEX(_xlfn.ANCHORARRAY(_Helper_FilterResults!$A$1), ROW()-ROW($D$8)+1, 4),
    ""
)</f>
        <v>COALINGA</v>
      </c>
      <c r="H65" s="5" cm="1">
        <f t="array" ref="H65">IF(
    ROW()-ROW($D$8)+1 &lt;= ROWS(_xlfn.ANCHORARRAY(_Helper_FilterResults!$A$1)),
    INDEX(_xlfn.ANCHORARRAY(_Helper_FilterResults!$A$1), ROW()-ROW($D$8)+1, 5),
    ""
)</f>
        <v>93210</v>
      </c>
      <c r="I65" s="28" t="str" cm="1">
        <f t="array" ref="I65">IF(
    ROW()-ROW($D$8)+1 &lt;= ROWS(_xlfn.ANCHORARRAY(_Helper_FilterResults!$A$1)),
    INDEX(_xlfn.ANCHORARRAY(_Helper_FilterResults!$A$1), ROW()-ROW($D$8)+1, 6),
    ""
)</f>
        <v>District 27</v>
      </c>
      <c r="J65" s="28" t="str" cm="1">
        <f t="array" ref="J65">IF(
    ROW()-ROW($D$8)+1 &lt;= ROWS(_xlfn.ANCHORARRAY(_Helper_FilterResults!$A$1)),
    INDEX(_xlfn.ANCHORARRAY(_Helper_FilterResults!$A$1), ROW()-ROW($D$8)+1, 7),
    ""
)</f>
        <v>District 14</v>
      </c>
      <c r="K65" s="28" t="str" cm="1">
        <f t="array" ref="K65">IF(
    ROW()-ROW($D$8)+1 &lt;= ROWS(_xlfn.ANCHORARRAY(_Helper_FilterResults!$A$1)),
    INDEX(_xlfn.ANCHORARRAY(_Helper_FilterResults!$A$1), ROW()-ROW($D$8)+1, 8),
    ""
)</f>
        <v>District 13</v>
      </c>
      <c r="L65" s="28" t="str" cm="1">
        <f t="array" ref="L65">IF(
    ROW()-ROW($D$8)+1 &lt;= ROWS(_xlfn.ANCHORARRAY(_Helper_FilterResults!$A$1)),
    INDEX(_xlfn.ANCHORARRAY(_Helper_FilterResults!$A$1), ROW()-ROW($D$8)+1, 9),
    ""
)</f>
        <v>District 18</v>
      </c>
      <c r="M65" s="28" t="str" cm="1">
        <f t="array" ref="M65">IF(
    ROW()-ROW($D$8)+1 &lt;= ROWS(_xlfn.ANCHORARRAY(_Helper_FilterResults!$A$1)),
    INDEX(_xlfn.ANCHORARRAY(_Helper_FilterResults!$A$1), ROW()-ROW($D$8)+1, 10),
    ""
)</f>
        <v>No</v>
      </c>
      <c r="N65" s="34" t="str" cm="1">
        <f t="array" ref="N65">IF(
    ROW()-ROW($D$8)+1 &lt;= ROWS(_xlfn.ANCHORARRAY(_Helper_FilterResults!$A$1)),
    INDEX(_xlfn.ANCHORARRAY(_Helper_FilterResults!$A$1), ROW()-ROW($D$8)+1, 11),
    ""
)</f>
        <v>No</v>
      </c>
      <c r="O65" s="28" t="str" cm="1">
        <f t="array" ref="O65">IF(
    ROW()-ROW($D$8)+1 &lt;= ROWS(_xlfn.ANCHORARRAY(_Helper_FilterResults!$A$1)),
    INDEX(_xlfn.ANCHORARRAY(_Helper_FilterResults!$A$1), ROW()-ROW($D$8)+1, 12),
    ""
)</f>
        <v>NA</v>
      </c>
      <c r="P65" s="33" t="str" cm="1">
        <f t="array" ref="P65">IF(
    ROW()-ROW($D$8)+1 &lt;= ROWS(_xlfn.ANCHORARRAY(_Helper_FilterResults!$A$1)),
    INDEX(_xlfn.ANCHORARRAY(_Helper_FilterResults!$A$1), ROW()-ROW($D$8)+1, 13),
    ""
)</f>
        <v>Acute Psychiatric Hospital</v>
      </c>
      <c r="Q65" s="33" t="str" cm="1">
        <f t="array" ref="Q65">IF(
    ROW()-ROW($D$8)+1 &lt;= ROWS(_xlfn.ANCHORARRAY(_Helper_FilterResults!$A$1)),
    INDEX(_xlfn.ANCHORARRAY(_Helper_FilterResults!$A$1), ROW()-ROW($D$8)+1, 14),
    ""
)</f>
        <v>State</v>
      </c>
    </row>
    <row r="66" spans="4:17" x14ac:dyDescent="0.3">
      <c r="D66" s="5" cm="1">
        <f t="array" ref="D66">IF(
    ROW()-ROW($D$8)+1 &lt;= ROWS(_xlfn.ANCHORARRAY(_Helper_FilterResults!$A$1)),
    INDEX(_xlfn.ANCHORARRAY(_Helper_FilterResults!$A$1), ROW()-ROW($D$8)+1, 1),
    ""
)</f>
        <v>106105125</v>
      </c>
      <c r="E66" s="5" t="str" cm="1">
        <f t="array" ref="E66">IF(
    ROW()-ROW($D$8)+1 &lt;= ROWS(_xlfn.ANCHORARRAY(_Helper_FilterResults!$A$1)),
    INDEX(_xlfn.ANCHORARRAY(_Helper_FilterResults!$A$1), ROW()-ROW($D$8)+1, 2),
    ""
)</f>
        <v>CENTRAL STAR PSYCHIATRIC HEALTH FACILITY</v>
      </c>
      <c r="F66" s="5" t="str" cm="1">
        <f t="array" ref="F66">IF(
    ROW()-ROW($D$8)+1 &lt;= ROWS(_xlfn.ANCHORARRAY(_Helper_FilterResults!$A$1)),
    INDEX(_xlfn.ANCHORARRAY(_Helper_FilterResults!$A$1), ROW()-ROW($D$8)+1, 3),
    ""
)</f>
        <v>4411 E. KINGS CANYON ROAD, SUITE 319</v>
      </c>
      <c r="G66" s="5" t="str" cm="1">
        <f t="array" ref="G66">IF(
    ROW()-ROW($D$8)+1 &lt;= ROWS(_xlfn.ANCHORARRAY(_Helper_FilterResults!$A$1)),
    INDEX(_xlfn.ANCHORARRAY(_Helper_FilterResults!$A$1), ROW()-ROW($D$8)+1, 4),
    ""
)</f>
        <v>FRESNO</v>
      </c>
      <c r="H66" s="5" cm="1">
        <f t="array" ref="H66">IF(
    ROW()-ROW($D$8)+1 &lt;= ROWS(_xlfn.ANCHORARRAY(_Helper_FilterResults!$A$1)),
    INDEX(_xlfn.ANCHORARRAY(_Helper_FilterResults!$A$1), ROW()-ROW($D$8)+1, 5),
    ""
)</f>
        <v>93702</v>
      </c>
      <c r="I66" s="28" t="str" cm="1">
        <f t="array" ref="I66">IF(
    ROW()-ROW($D$8)+1 &lt;= ROWS(_xlfn.ANCHORARRAY(_Helper_FilterResults!$A$1)),
    INDEX(_xlfn.ANCHORARRAY(_Helper_FilterResults!$A$1), ROW()-ROW($D$8)+1, 6),
    ""
)</f>
        <v>District 31</v>
      </c>
      <c r="J66" s="28" t="str" cm="1">
        <f t="array" ref="J66">IF(
    ROW()-ROW($D$8)+1 &lt;= ROWS(_xlfn.ANCHORARRAY(_Helper_FilterResults!$A$1)),
    INDEX(_xlfn.ANCHORARRAY(_Helper_FilterResults!$A$1), ROW()-ROW($D$8)+1, 7),
    ""
)</f>
        <v>District 14</v>
      </c>
      <c r="K66" s="28" t="str" cm="1">
        <f t="array" ref="K66">IF(
    ROW()-ROW($D$8)+1 &lt;= ROWS(_xlfn.ANCHORARRAY(_Helper_FilterResults!$A$1)),
    INDEX(_xlfn.ANCHORARRAY(_Helper_FilterResults!$A$1), ROW()-ROW($D$8)+1, 8),
    ""
)</f>
        <v>District 21</v>
      </c>
      <c r="L66" s="28" t="str" cm="1">
        <f t="array" ref="L66">IF(
    ROW()-ROW($D$8)+1 &lt;= ROWS(_xlfn.ANCHORARRAY(_Helper_FilterResults!$A$1)),
    INDEX(_xlfn.ANCHORARRAY(_Helper_FilterResults!$A$1), ROW()-ROW($D$8)+1, 9),
    ""
)</f>
        <v>District 21</v>
      </c>
      <c r="M66" s="28" t="str" cm="1">
        <f t="array" ref="M66">IF(
    ROW()-ROW($D$8)+1 &lt;= ROWS(_xlfn.ANCHORARRAY(_Helper_FilterResults!$A$1)),
    INDEX(_xlfn.ANCHORARRAY(_Helper_FilterResults!$A$1), ROW()-ROW($D$8)+1, 10),
    ""
)</f>
        <v>No</v>
      </c>
      <c r="N66" s="34" t="str" cm="1">
        <f t="array" ref="N66">IF(
    ROW()-ROW($D$8)+1 &lt;= ROWS(_xlfn.ANCHORARRAY(_Helper_FilterResults!$A$1)),
    INDEX(_xlfn.ANCHORARRAY(_Helper_FilterResults!$A$1), ROW()-ROW($D$8)+1, 11),
    ""
)</f>
        <v>No</v>
      </c>
      <c r="O66" s="28" t="str" cm="1">
        <f t="array" ref="O66">IF(
    ROW()-ROW($D$8)+1 &lt;= ROWS(_xlfn.ANCHORARRAY(_Helper_FilterResults!$A$1)),
    INDEX(_xlfn.ANCHORARRAY(_Helper_FilterResults!$A$1), ROW()-ROW($D$8)+1, 12),
    ""
)</f>
        <v>NA</v>
      </c>
      <c r="P66" s="33" t="str" cm="1">
        <f t="array" ref="P66">IF(
    ROW()-ROW($D$8)+1 &lt;= ROWS(_xlfn.ANCHORARRAY(_Helper_FilterResults!$A$1)),
    INDEX(_xlfn.ANCHORARRAY(_Helper_FilterResults!$A$1), ROW()-ROW($D$8)+1, 13),
    ""
)</f>
        <v>Psychiatric Health Facility</v>
      </c>
      <c r="Q66" s="33" t="str" cm="1">
        <f t="array" ref="Q66">IF(
    ROW()-ROW($D$8)+1 &lt;= ROWS(_xlfn.ANCHORARRAY(_Helper_FilterResults!$A$1)),
    INDEX(_xlfn.ANCHORARRAY(_Helper_FilterResults!$A$1), ROW()-ROW($D$8)+1, 14),
    ""
)</f>
        <v>Investor - Corporation</v>
      </c>
    </row>
    <row r="67" spans="4:17" x14ac:dyDescent="0.3">
      <c r="D67" s="5" cm="1">
        <f t="array" ref="D67">IF(
    ROW()-ROW($D$8)+1 &lt;= ROWS(_xlfn.ANCHORARRAY(_Helper_FilterResults!$A$1)),
    INDEX(_xlfn.ANCHORARRAY(_Helper_FilterResults!$A$1), ROW()-ROW($D$8)+1, 1),
    ""
)</f>
        <v>106110889</v>
      </c>
      <c r="E67" s="5" t="str" cm="1">
        <f t="array" ref="E67">IF(
    ROW()-ROW($D$8)+1 &lt;= ROWS(_xlfn.ANCHORARRAY(_Helper_FilterResults!$A$1)),
    INDEX(_xlfn.ANCHORARRAY(_Helper_FilterResults!$A$1), ROW()-ROW($D$8)+1, 2),
    ""
)</f>
        <v>GLENN MEDICAL CENTER</v>
      </c>
      <c r="F67" s="5" t="str" cm="1">
        <f t="array" ref="F67">IF(
    ROW()-ROW($D$8)+1 &lt;= ROWS(_xlfn.ANCHORARRAY(_Helper_FilterResults!$A$1)),
    INDEX(_xlfn.ANCHORARRAY(_Helper_FilterResults!$A$1), ROW()-ROW($D$8)+1, 3),
    ""
)</f>
        <v>1133 WEST SYCAMORE STREET</v>
      </c>
      <c r="G67" s="5" t="str" cm="1">
        <f t="array" ref="G67">IF(
    ROW()-ROW($D$8)+1 &lt;= ROWS(_xlfn.ANCHORARRAY(_Helper_FilterResults!$A$1)),
    INDEX(_xlfn.ANCHORARRAY(_Helper_FilterResults!$A$1), ROW()-ROW($D$8)+1, 4),
    ""
)</f>
        <v>WILLOWS</v>
      </c>
      <c r="H67" s="5" cm="1">
        <f t="array" ref="H67">IF(
    ROW()-ROW($D$8)+1 &lt;= ROWS(_xlfn.ANCHORARRAY(_Helper_FilterResults!$A$1)),
    INDEX(_xlfn.ANCHORARRAY(_Helper_FilterResults!$A$1), ROW()-ROW($D$8)+1, 5),
    ""
)</f>
        <v>95988</v>
      </c>
      <c r="I67" s="28" t="str" cm="1">
        <f t="array" ref="I67">IF(
    ROW()-ROW($D$8)+1 &lt;= ROWS(_xlfn.ANCHORARRAY(_Helper_FilterResults!$A$1)),
    INDEX(_xlfn.ANCHORARRAY(_Helper_FilterResults!$A$1), ROW()-ROW($D$8)+1, 6),
    ""
)</f>
        <v>District 3</v>
      </c>
      <c r="J67" s="28" t="str" cm="1">
        <f t="array" ref="J67">IF(
    ROW()-ROW($D$8)+1 &lt;= ROWS(_xlfn.ANCHORARRAY(_Helper_FilterResults!$A$1)),
    INDEX(_xlfn.ANCHORARRAY(_Helper_FilterResults!$A$1), ROW()-ROW($D$8)+1, 7),
    ""
)</f>
        <v>District 1</v>
      </c>
      <c r="K67" s="28" t="str" cm="1">
        <f t="array" ref="K67">IF(
    ROW()-ROW($D$8)+1 &lt;= ROWS(_xlfn.ANCHORARRAY(_Helper_FilterResults!$A$1)),
    INDEX(_xlfn.ANCHORARRAY(_Helper_FilterResults!$A$1), ROW()-ROW($D$8)+1, 8),
    ""
)</f>
        <v>District 1</v>
      </c>
      <c r="L67" s="28" t="str" cm="1">
        <f t="array" ref="L67">IF(
    ROW()-ROW($D$8)+1 &lt;= ROWS(_xlfn.ANCHORARRAY(_Helper_FilterResults!$A$1)),
    INDEX(_xlfn.ANCHORARRAY(_Helper_FilterResults!$A$1), ROW()-ROW($D$8)+1, 9),
    ""
)</f>
        <v>District 1</v>
      </c>
      <c r="M67" s="28" t="str" cm="1">
        <f t="array" ref="M67">IF(
    ROW()-ROW($D$8)+1 &lt;= ROWS(_xlfn.ANCHORARRAY(_Helper_FilterResults!$A$1)),
    INDEX(_xlfn.ANCHORARRAY(_Helper_FilterResults!$A$1), ROW()-ROW($D$8)+1, 10),
    ""
)</f>
        <v>No</v>
      </c>
      <c r="N67" s="34" t="str" cm="1">
        <f t="array" ref="N67">IF(
    ROW()-ROW($D$8)+1 &lt;= ROWS(_xlfn.ANCHORARRAY(_Helper_FilterResults!$A$1)),
    INDEX(_xlfn.ANCHORARRAY(_Helper_FilterResults!$A$1), ROW()-ROW($D$8)+1, 11),
    ""
)</f>
        <v>Yes</v>
      </c>
      <c r="O67" s="28" t="str" cm="1">
        <f t="array" ref="O67">IF(
    ROW()-ROW($D$8)+1 &lt;= ROWS(_xlfn.ANCHORARRAY(_Helper_FilterResults!$A$1)),
    INDEX(_xlfn.ANCHORARRAY(_Helper_FilterResults!$A$1), ROW()-ROW($D$8)+1, 12),
    ""
)</f>
        <v>NA</v>
      </c>
      <c r="P67" s="33" t="str" cm="1">
        <f t="array" ref="P67">IF(
    ROW()-ROW($D$8)+1 &lt;= ROWS(_xlfn.ANCHORARRAY(_Helper_FilterResults!$A$1)),
    INDEX(_xlfn.ANCHORARRAY(_Helper_FilterResults!$A$1), ROW()-ROW($D$8)+1, 13),
    ""
)</f>
        <v>General Acute Care Hospital</v>
      </c>
      <c r="Q67" s="33" t="str" cm="1">
        <f t="array" ref="Q67">IF(
    ROW()-ROW($D$8)+1 &lt;= ROWS(_xlfn.ANCHORARRAY(_Helper_FilterResults!$A$1)),
    INDEX(_xlfn.ANCHORARRAY(_Helper_FilterResults!$A$1), ROW()-ROW($D$8)+1, 14),
    ""
)</f>
        <v>Investor - LLC</v>
      </c>
    </row>
    <row r="68" spans="4:17" x14ac:dyDescent="0.3">
      <c r="D68" s="5" cm="1">
        <f t="array" ref="D68">IF(
    ROW()-ROW($D$8)+1 &lt;= ROWS(_xlfn.ANCHORARRAY(_Helper_FilterResults!$A$1)),
    INDEX(_xlfn.ANCHORARRAY(_Helper_FilterResults!$A$1), ROW()-ROW($D$8)+1, 1),
    ""
)</f>
        <v>106120981</v>
      </c>
      <c r="E68" s="5" t="str" cm="1">
        <f t="array" ref="E68">IF(
    ROW()-ROW($D$8)+1 &lt;= ROWS(_xlfn.ANCHORARRAY(_Helper_FilterResults!$A$1)),
    INDEX(_xlfn.ANCHORARRAY(_Helper_FilterResults!$A$1), ROW()-ROW($D$8)+1, 2),
    ""
)</f>
        <v>THE GENERAL HOSPITAL</v>
      </c>
      <c r="F68" s="5" t="str" cm="1">
        <f t="array" ref="F68">IF(
    ROW()-ROW($D$8)+1 &lt;= ROWS(_xlfn.ANCHORARRAY(_Helper_FilterResults!$A$1)),
    INDEX(_xlfn.ANCHORARRAY(_Helper_FilterResults!$A$1), ROW()-ROW($D$8)+1, 3),
    ""
)</f>
        <v>2200 HARRISON AVENUE</v>
      </c>
      <c r="G68" s="5" t="str" cm="1">
        <f t="array" ref="G68">IF(
    ROW()-ROW($D$8)+1 &lt;= ROWS(_xlfn.ANCHORARRAY(_Helper_FilterResults!$A$1)),
    INDEX(_xlfn.ANCHORARRAY(_Helper_FilterResults!$A$1), ROW()-ROW($D$8)+1, 4),
    ""
)</f>
        <v>EUREKA</v>
      </c>
      <c r="H68" s="5" cm="1">
        <f t="array" ref="H68">IF(
    ROW()-ROW($D$8)+1 &lt;= ROWS(_xlfn.ANCHORARRAY(_Helper_FilterResults!$A$1)),
    INDEX(_xlfn.ANCHORARRAY(_Helper_FilterResults!$A$1), ROW()-ROW($D$8)+1, 5),
    ""
)</f>
        <v>95501</v>
      </c>
      <c r="I68" s="28" t="str" cm="1">
        <f t="array" ref="I68">IF(
    ROW()-ROW($D$8)+1 &lt;= ROWS(_xlfn.ANCHORARRAY(_Helper_FilterResults!$A$1)),
    INDEX(_xlfn.ANCHORARRAY(_Helper_FilterResults!$A$1), ROW()-ROW($D$8)+1, 6),
    ""
)</f>
        <v>District 2</v>
      </c>
      <c r="J68" s="28" t="str" cm="1">
        <f t="array" ref="J68">IF(
    ROW()-ROW($D$8)+1 &lt;= ROWS(_xlfn.ANCHORARRAY(_Helper_FilterResults!$A$1)),
    INDEX(_xlfn.ANCHORARRAY(_Helper_FilterResults!$A$1), ROW()-ROW($D$8)+1, 7),
    ""
)</f>
        <v>District 2</v>
      </c>
      <c r="K68" s="28" t="str" cm="1">
        <f t="array" ref="K68">IF(
    ROW()-ROW($D$8)+1 &lt;= ROWS(_xlfn.ANCHORARRAY(_Helper_FilterResults!$A$1)),
    INDEX(_xlfn.ANCHORARRAY(_Helper_FilterResults!$A$1), ROW()-ROW($D$8)+1, 8),
    ""
)</f>
        <v>District 2</v>
      </c>
      <c r="L68" s="28" t="str" cm="1">
        <f t="array" ref="L68">IF(
    ROW()-ROW($D$8)+1 &lt;= ROWS(_xlfn.ANCHORARRAY(_Helper_FilterResults!$A$1)),
    INDEX(_xlfn.ANCHORARRAY(_Helper_FilterResults!$A$1), ROW()-ROW($D$8)+1, 9),
    ""
)</f>
        <v>District 2</v>
      </c>
      <c r="M68" s="28" t="str" cm="1">
        <f t="array" ref="M68">IF(
    ROW()-ROW($D$8)+1 &lt;= ROWS(_xlfn.ANCHORARRAY(_Helper_FilterResults!$A$1)),
    INDEX(_xlfn.ANCHORARRAY(_Helper_FilterResults!$A$1), ROW()-ROW($D$8)+1, 10),
    ""
)</f>
        <v>No</v>
      </c>
      <c r="N68" s="34" t="str" cm="1">
        <f t="array" ref="N68">IF(
    ROW()-ROW($D$8)+1 &lt;= ROWS(_xlfn.ANCHORARRAY(_Helper_FilterResults!$A$1)),
    INDEX(_xlfn.ANCHORARRAY(_Helper_FilterResults!$A$1), ROW()-ROW($D$8)+1, 11),
    ""
)</f>
        <v>No</v>
      </c>
      <c r="O68" s="28" t="str" cm="1">
        <f t="array" ref="O68">IF(
    ROW()-ROW($D$8)+1 &lt;= ROWS(_xlfn.ANCHORARRAY(_Helper_FilterResults!$A$1)),
    INDEX(_xlfn.ANCHORARRAY(_Helper_FilterResults!$A$1), ROW()-ROW($D$8)+1, 12),
    ""
)</f>
        <v>NA</v>
      </c>
      <c r="P68" s="33" t="str" cm="1">
        <f t="array" ref="P68">IF(
    ROW()-ROW($D$8)+1 &lt;= ROWS(_xlfn.ANCHORARRAY(_Helper_FilterResults!$A$1)),
    INDEX(_xlfn.ANCHORARRAY(_Helper_FilterResults!$A$1), ROW()-ROW($D$8)+1, 13),
    ""
)</f>
        <v>General Acute Care Hospital</v>
      </c>
      <c r="Q68" s="33" t="str" cm="1">
        <f t="array" ref="Q68">IF(
    ROW()-ROW($D$8)+1 &lt;= ROWS(_xlfn.ANCHORARRAY(_Helper_FilterResults!$A$1)),
    INDEX(_xlfn.ANCHORARRAY(_Helper_FilterResults!$A$1), ROW()-ROW($D$8)+1, 14),
    ""
)</f>
        <v>Non-Profit Corporation</v>
      </c>
    </row>
    <row r="69" spans="4:17" x14ac:dyDescent="0.3">
      <c r="D69" s="5" cm="1">
        <f t="array" ref="D69">IF(
    ROW()-ROW($D$8)+1 &lt;= ROWS(_xlfn.ANCHORARRAY(_Helper_FilterResults!$A$1)),
    INDEX(_xlfn.ANCHORARRAY(_Helper_FilterResults!$A$1), ROW()-ROW($D$8)+1, 1),
    ""
)</f>
        <v>106121002</v>
      </c>
      <c r="E69" s="5" t="str" cm="1">
        <f t="array" ref="E69">IF(
    ROW()-ROW($D$8)+1 &lt;= ROWS(_xlfn.ANCHORARRAY(_Helper_FilterResults!$A$1)),
    INDEX(_xlfn.ANCHORARRAY(_Helper_FilterResults!$A$1), ROW()-ROW($D$8)+1, 2),
    ""
)</f>
        <v>MAD RIVER COMMUNITY HOSPITAL</v>
      </c>
      <c r="F69" s="5" t="str" cm="1">
        <f t="array" ref="F69">IF(
    ROW()-ROW($D$8)+1 &lt;= ROWS(_xlfn.ANCHORARRAY(_Helper_FilterResults!$A$1)),
    INDEX(_xlfn.ANCHORARRAY(_Helper_FilterResults!$A$1), ROW()-ROW($D$8)+1, 3),
    ""
)</f>
        <v>3800 JANES ROAD</v>
      </c>
      <c r="G69" s="5" t="str" cm="1">
        <f t="array" ref="G69">IF(
    ROW()-ROW($D$8)+1 &lt;= ROWS(_xlfn.ANCHORARRAY(_Helper_FilterResults!$A$1)),
    INDEX(_xlfn.ANCHORARRAY(_Helper_FilterResults!$A$1), ROW()-ROW($D$8)+1, 4),
    ""
)</f>
        <v>ARCATA</v>
      </c>
      <c r="H69" s="5" cm="1">
        <f t="array" ref="H69">IF(
    ROW()-ROW($D$8)+1 &lt;= ROWS(_xlfn.ANCHORARRAY(_Helper_FilterResults!$A$1)),
    INDEX(_xlfn.ANCHORARRAY(_Helper_FilterResults!$A$1), ROW()-ROW($D$8)+1, 5),
    ""
)</f>
        <v>95521</v>
      </c>
      <c r="I69" s="28" t="str" cm="1">
        <f t="array" ref="I69">IF(
    ROW()-ROW($D$8)+1 &lt;= ROWS(_xlfn.ANCHORARRAY(_Helper_FilterResults!$A$1)),
    INDEX(_xlfn.ANCHORARRAY(_Helper_FilterResults!$A$1), ROW()-ROW($D$8)+1, 6),
    ""
)</f>
        <v>District 2</v>
      </c>
      <c r="J69" s="28" t="str" cm="1">
        <f t="array" ref="J69">IF(
    ROW()-ROW($D$8)+1 &lt;= ROWS(_xlfn.ANCHORARRAY(_Helper_FilterResults!$A$1)),
    INDEX(_xlfn.ANCHORARRAY(_Helper_FilterResults!$A$1), ROW()-ROW($D$8)+1, 7),
    ""
)</f>
        <v>District 2</v>
      </c>
      <c r="K69" s="28" t="str" cm="1">
        <f t="array" ref="K69">IF(
    ROW()-ROW($D$8)+1 &lt;= ROWS(_xlfn.ANCHORARRAY(_Helper_FilterResults!$A$1)),
    INDEX(_xlfn.ANCHORARRAY(_Helper_FilterResults!$A$1), ROW()-ROW($D$8)+1, 8),
    ""
)</f>
        <v>District 2</v>
      </c>
      <c r="L69" s="28" t="str" cm="1">
        <f t="array" ref="L69">IF(
    ROW()-ROW($D$8)+1 &lt;= ROWS(_xlfn.ANCHORARRAY(_Helper_FilterResults!$A$1)),
    INDEX(_xlfn.ANCHORARRAY(_Helper_FilterResults!$A$1), ROW()-ROW($D$8)+1, 9),
    ""
)</f>
        <v>District 2</v>
      </c>
      <c r="M69" s="28" t="str" cm="1">
        <f t="array" ref="M69">IF(
    ROW()-ROW($D$8)+1 &lt;= ROWS(_xlfn.ANCHORARRAY(_Helper_FilterResults!$A$1)),
    INDEX(_xlfn.ANCHORARRAY(_Helper_FilterResults!$A$1), ROW()-ROW($D$8)+1, 10),
    ""
)</f>
        <v>No</v>
      </c>
      <c r="N69" s="34" t="str" cm="1">
        <f t="array" ref="N69">IF(
    ROW()-ROW($D$8)+1 &lt;= ROWS(_xlfn.ANCHORARRAY(_Helper_FilterResults!$A$1)),
    INDEX(_xlfn.ANCHORARRAY(_Helper_FilterResults!$A$1), ROW()-ROW($D$8)+1, 11),
    ""
)</f>
        <v>No</v>
      </c>
      <c r="O69" s="28" t="str" cm="1">
        <f t="array" ref="O69">IF(
    ROW()-ROW($D$8)+1 &lt;= ROWS(_xlfn.ANCHORARRAY(_Helper_FilterResults!$A$1)),
    INDEX(_xlfn.ANCHORARRAY(_Helper_FilterResults!$A$1), ROW()-ROW($D$8)+1, 12),
    ""
)</f>
        <v>NA</v>
      </c>
      <c r="P69" s="33" t="str" cm="1">
        <f t="array" ref="P69">IF(
    ROW()-ROW($D$8)+1 &lt;= ROWS(_xlfn.ANCHORARRAY(_Helper_FilterResults!$A$1)),
    INDEX(_xlfn.ANCHORARRAY(_Helper_FilterResults!$A$1), ROW()-ROW($D$8)+1, 13),
    ""
)</f>
        <v>General Acute Care Hospital</v>
      </c>
      <c r="Q69" s="33" t="str" cm="1">
        <f t="array" ref="Q69">IF(
    ROW()-ROW($D$8)+1 &lt;= ROWS(_xlfn.ANCHORARRAY(_Helper_FilterResults!$A$1)),
    INDEX(_xlfn.ANCHORARRAY(_Helper_FilterResults!$A$1), ROW()-ROW($D$8)+1, 14),
    ""
)</f>
        <v>Investor - Corporation</v>
      </c>
    </row>
    <row r="70" spans="4:17" x14ac:dyDescent="0.3">
      <c r="D70" s="5" cm="1">
        <f t="array" ref="D70">IF(
    ROW()-ROW($D$8)+1 &lt;= ROWS(_xlfn.ANCHORARRAY(_Helper_FilterResults!$A$1)),
    INDEX(_xlfn.ANCHORARRAY(_Helper_FilterResults!$A$1), ROW()-ROW($D$8)+1, 1),
    ""
)</f>
        <v>106121031</v>
      </c>
      <c r="E70" s="5" t="str" cm="1">
        <f t="array" ref="E70">IF(
    ROW()-ROW($D$8)+1 &lt;= ROWS(_xlfn.ANCHORARRAY(_Helper_FilterResults!$A$1)),
    INDEX(_xlfn.ANCHORARRAY(_Helper_FilterResults!$A$1), ROW()-ROW($D$8)+1, 2),
    ""
)</f>
        <v>JEROLD PHELPS COMMUNITY HOSPITAL</v>
      </c>
      <c r="F70" s="5" t="str" cm="1">
        <f t="array" ref="F70">IF(
    ROW()-ROW($D$8)+1 &lt;= ROWS(_xlfn.ANCHORARRAY(_Helper_FilterResults!$A$1)),
    INDEX(_xlfn.ANCHORARRAY(_Helper_FilterResults!$A$1), ROW()-ROW($D$8)+1, 3),
    ""
)</f>
        <v>733 CEDAR STREET</v>
      </c>
      <c r="G70" s="5" t="str" cm="1">
        <f t="array" ref="G70">IF(
    ROW()-ROW($D$8)+1 &lt;= ROWS(_xlfn.ANCHORARRAY(_Helper_FilterResults!$A$1)),
    INDEX(_xlfn.ANCHORARRAY(_Helper_FilterResults!$A$1), ROW()-ROW($D$8)+1, 4),
    ""
)</f>
        <v>GARBERVILLE</v>
      </c>
      <c r="H70" s="5" cm="1">
        <f t="array" ref="H70">IF(
    ROW()-ROW($D$8)+1 &lt;= ROWS(_xlfn.ANCHORARRAY(_Helper_FilterResults!$A$1)),
    INDEX(_xlfn.ANCHORARRAY(_Helper_FilterResults!$A$1), ROW()-ROW($D$8)+1, 5),
    ""
)</f>
        <v>95542</v>
      </c>
      <c r="I70" s="28" t="str" cm="1">
        <f t="array" ref="I70">IF(
    ROW()-ROW($D$8)+1 &lt;= ROWS(_xlfn.ANCHORARRAY(_Helper_FilterResults!$A$1)),
    INDEX(_xlfn.ANCHORARRAY(_Helper_FilterResults!$A$1), ROW()-ROW($D$8)+1, 6),
    ""
)</f>
        <v>District 2</v>
      </c>
      <c r="J70" s="28" t="str" cm="1">
        <f t="array" ref="J70">IF(
    ROW()-ROW($D$8)+1 &lt;= ROWS(_xlfn.ANCHORARRAY(_Helper_FilterResults!$A$1)),
    INDEX(_xlfn.ANCHORARRAY(_Helper_FilterResults!$A$1), ROW()-ROW($D$8)+1, 7),
    ""
)</f>
        <v>District 2</v>
      </c>
      <c r="K70" s="28" t="str" cm="1">
        <f t="array" ref="K70">IF(
    ROW()-ROW($D$8)+1 &lt;= ROWS(_xlfn.ANCHORARRAY(_Helper_FilterResults!$A$1)),
    INDEX(_xlfn.ANCHORARRAY(_Helper_FilterResults!$A$1), ROW()-ROW($D$8)+1, 8),
    ""
)</f>
        <v>District 2</v>
      </c>
      <c r="L70" s="28" t="str" cm="1">
        <f t="array" ref="L70">IF(
    ROW()-ROW($D$8)+1 &lt;= ROWS(_xlfn.ANCHORARRAY(_Helper_FilterResults!$A$1)),
    INDEX(_xlfn.ANCHORARRAY(_Helper_FilterResults!$A$1), ROW()-ROW($D$8)+1, 9),
    ""
)</f>
        <v>District 2</v>
      </c>
      <c r="M70" s="28" t="str" cm="1">
        <f t="array" ref="M70">IF(
    ROW()-ROW($D$8)+1 &lt;= ROWS(_xlfn.ANCHORARRAY(_Helper_FilterResults!$A$1)),
    INDEX(_xlfn.ANCHORARRAY(_Helper_FilterResults!$A$1), ROW()-ROW($D$8)+1, 10),
    ""
)</f>
        <v>No</v>
      </c>
      <c r="N70" s="34" t="str" cm="1">
        <f t="array" ref="N70">IF(
    ROW()-ROW($D$8)+1 &lt;= ROWS(_xlfn.ANCHORARRAY(_Helper_FilterResults!$A$1)),
    INDEX(_xlfn.ANCHORARRAY(_Helper_FilterResults!$A$1), ROW()-ROW($D$8)+1, 11),
    ""
)</f>
        <v>Yes</v>
      </c>
      <c r="O70" s="28" t="str" cm="1">
        <f t="array" ref="O70">IF(
    ROW()-ROW($D$8)+1 &lt;= ROWS(_xlfn.ANCHORARRAY(_Helper_FilterResults!$A$1)),
    INDEX(_xlfn.ANCHORARRAY(_Helper_FilterResults!$A$1), ROW()-ROW($D$8)+1, 12),
    ""
)</f>
        <v>NA</v>
      </c>
      <c r="P70" s="33" t="str" cm="1">
        <f t="array" ref="P70">IF(
    ROW()-ROW($D$8)+1 &lt;= ROWS(_xlfn.ANCHORARRAY(_Helper_FilterResults!$A$1)),
    INDEX(_xlfn.ANCHORARRAY(_Helper_FilterResults!$A$1), ROW()-ROW($D$8)+1, 13),
    ""
)</f>
        <v>General Acute Care Hospital</v>
      </c>
      <c r="Q70" s="33" t="str" cm="1">
        <f t="array" ref="Q70">IF(
    ROW()-ROW($D$8)+1 &lt;= ROWS(_xlfn.ANCHORARRAY(_Helper_FilterResults!$A$1)),
    INDEX(_xlfn.ANCHORARRAY(_Helper_FilterResults!$A$1), ROW()-ROW($D$8)+1, 14),
    ""
)</f>
        <v>District</v>
      </c>
    </row>
    <row r="71" spans="4:17" x14ac:dyDescent="0.3">
      <c r="D71" s="5" cm="1">
        <f t="array" ref="D71">IF(
    ROW()-ROW($D$8)+1 &lt;= ROWS(_xlfn.ANCHORARRAY(_Helper_FilterResults!$A$1)),
    INDEX(_xlfn.ANCHORARRAY(_Helper_FilterResults!$A$1), ROW()-ROW($D$8)+1, 1),
    ""
)</f>
        <v>106121051</v>
      </c>
      <c r="E71" s="5" t="str" cm="1">
        <f t="array" ref="E71">IF(
    ROW()-ROW($D$8)+1 &lt;= ROWS(_xlfn.ANCHORARRAY(_Helper_FilterResults!$A$1)),
    INDEX(_xlfn.ANCHORARRAY(_Helper_FilterResults!$A$1), ROW()-ROW($D$8)+1, 2),
    ""
)</f>
        <v>PROVIDENCE REDWOOD MEMORIAL HOSPITAL</v>
      </c>
      <c r="F71" s="5" t="str" cm="1">
        <f t="array" ref="F71">IF(
    ROW()-ROW($D$8)+1 &lt;= ROWS(_xlfn.ANCHORARRAY(_Helper_FilterResults!$A$1)),
    INDEX(_xlfn.ANCHORARRAY(_Helper_FilterResults!$A$1), ROW()-ROW($D$8)+1, 3),
    ""
)</f>
        <v>3300 RENNER DRIVE</v>
      </c>
      <c r="G71" s="5" t="str" cm="1">
        <f t="array" ref="G71">IF(
    ROW()-ROW($D$8)+1 &lt;= ROWS(_xlfn.ANCHORARRAY(_Helper_FilterResults!$A$1)),
    INDEX(_xlfn.ANCHORARRAY(_Helper_FilterResults!$A$1), ROW()-ROW($D$8)+1, 4),
    ""
)</f>
        <v>FORTUNA</v>
      </c>
      <c r="H71" s="5" cm="1">
        <f t="array" ref="H71">IF(
    ROW()-ROW($D$8)+1 &lt;= ROWS(_xlfn.ANCHORARRAY(_Helper_FilterResults!$A$1)),
    INDEX(_xlfn.ANCHORARRAY(_Helper_FilterResults!$A$1), ROW()-ROW($D$8)+1, 5),
    ""
)</f>
        <v>95540</v>
      </c>
      <c r="I71" s="28" t="str" cm="1">
        <f t="array" ref="I71">IF(
    ROW()-ROW($D$8)+1 &lt;= ROWS(_xlfn.ANCHORARRAY(_Helper_FilterResults!$A$1)),
    INDEX(_xlfn.ANCHORARRAY(_Helper_FilterResults!$A$1), ROW()-ROW($D$8)+1, 6),
    ""
)</f>
        <v>District 2</v>
      </c>
      <c r="J71" s="28" t="str" cm="1">
        <f t="array" ref="J71">IF(
    ROW()-ROW($D$8)+1 &lt;= ROWS(_xlfn.ANCHORARRAY(_Helper_FilterResults!$A$1)),
    INDEX(_xlfn.ANCHORARRAY(_Helper_FilterResults!$A$1), ROW()-ROW($D$8)+1, 7),
    ""
)</f>
        <v>District 2</v>
      </c>
      <c r="K71" s="28" t="str" cm="1">
        <f t="array" ref="K71">IF(
    ROW()-ROW($D$8)+1 &lt;= ROWS(_xlfn.ANCHORARRAY(_Helper_FilterResults!$A$1)),
    INDEX(_xlfn.ANCHORARRAY(_Helper_FilterResults!$A$1), ROW()-ROW($D$8)+1, 8),
    ""
)</f>
        <v>District 2</v>
      </c>
      <c r="L71" s="28" t="str" cm="1">
        <f t="array" ref="L71">IF(
    ROW()-ROW($D$8)+1 &lt;= ROWS(_xlfn.ANCHORARRAY(_Helper_FilterResults!$A$1)),
    INDEX(_xlfn.ANCHORARRAY(_Helper_FilterResults!$A$1), ROW()-ROW($D$8)+1, 9),
    ""
)</f>
        <v>District 2</v>
      </c>
      <c r="M71" s="28" t="str" cm="1">
        <f t="array" ref="M71">IF(
    ROW()-ROW($D$8)+1 &lt;= ROWS(_xlfn.ANCHORARRAY(_Helper_FilterResults!$A$1)),
    INDEX(_xlfn.ANCHORARRAY(_Helper_FilterResults!$A$1), ROW()-ROW($D$8)+1, 10),
    ""
)</f>
        <v>No</v>
      </c>
      <c r="N71" s="34" t="str" cm="1">
        <f t="array" ref="N71">IF(
    ROW()-ROW($D$8)+1 &lt;= ROWS(_xlfn.ANCHORARRAY(_Helper_FilterResults!$A$1)),
    INDEX(_xlfn.ANCHORARRAY(_Helper_FilterResults!$A$1), ROW()-ROW($D$8)+1, 11),
    ""
)</f>
        <v>Yes</v>
      </c>
      <c r="O71" s="28" t="str" cm="1">
        <f t="array" ref="O71">IF(
    ROW()-ROW($D$8)+1 &lt;= ROWS(_xlfn.ANCHORARRAY(_Helper_FilterResults!$A$1)),
    INDEX(_xlfn.ANCHORARRAY(_Helper_FilterResults!$A$1), ROW()-ROW($D$8)+1, 12),
    ""
)</f>
        <v>NA</v>
      </c>
      <c r="P71" s="33" t="str" cm="1">
        <f t="array" ref="P71">IF(
    ROW()-ROW($D$8)+1 &lt;= ROWS(_xlfn.ANCHORARRAY(_Helper_FilterResults!$A$1)),
    INDEX(_xlfn.ANCHORARRAY(_Helper_FilterResults!$A$1), ROW()-ROW($D$8)+1, 13),
    ""
)</f>
        <v>General Acute Care Hospital</v>
      </c>
      <c r="Q71" s="33" t="str" cm="1">
        <f t="array" ref="Q71">IF(
    ROW()-ROW($D$8)+1 &lt;= ROWS(_xlfn.ANCHORARRAY(_Helper_FilterResults!$A$1)),
    INDEX(_xlfn.ANCHORARRAY(_Helper_FilterResults!$A$1), ROW()-ROW($D$8)+1, 14),
    ""
)</f>
        <v>Non-Profit Corporation</v>
      </c>
    </row>
    <row r="72" spans="4:17" x14ac:dyDescent="0.3">
      <c r="D72" s="5" cm="1">
        <f t="array" ref="D72">IF(
    ROW()-ROW($D$8)+1 &lt;= ROWS(_xlfn.ANCHORARRAY(_Helper_FilterResults!$A$1)),
    INDEX(_xlfn.ANCHORARRAY(_Helper_FilterResults!$A$1), ROW()-ROW($D$8)+1, 1),
    ""
)</f>
        <v>106121080</v>
      </c>
      <c r="E72" s="5" t="str" cm="1">
        <f t="array" ref="E72">IF(
    ROW()-ROW($D$8)+1 &lt;= ROWS(_xlfn.ANCHORARRAY(_Helper_FilterResults!$A$1)),
    INDEX(_xlfn.ANCHORARRAY(_Helper_FilterResults!$A$1), ROW()-ROW($D$8)+1, 2),
    ""
)</f>
        <v>PROVIDENCE ST. JOSEPH HOSPITAL - EUREKA</v>
      </c>
      <c r="F72" s="5" t="str" cm="1">
        <f t="array" ref="F72">IF(
    ROW()-ROW($D$8)+1 &lt;= ROWS(_xlfn.ANCHORARRAY(_Helper_FilterResults!$A$1)),
    INDEX(_xlfn.ANCHORARRAY(_Helper_FilterResults!$A$1), ROW()-ROW($D$8)+1, 3),
    ""
)</f>
        <v>2700 DOLBEER STREET</v>
      </c>
      <c r="G72" s="5" t="str" cm="1">
        <f t="array" ref="G72">IF(
    ROW()-ROW($D$8)+1 &lt;= ROWS(_xlfn.ANCHORARRAY(_Helper_FilterResults!$A$1)),
    INDEX(_xlfn.ANCHORARRAY(_Helper_FilterResults!$A$1), ROW()-ROW($D$8)+1, 4),
    ""
)</f>
        <v>EUREKA</v>
      </c>
      <c r="H72" s="5" cm="1">
        <f t="array" ref="H72">IF(
    ROW()-ROW($D$8)+1 &lt;= ROWS(_xlfn.ANCHORARRAY(_Helper_FilterResults!$A$1)),
    INDEX(_xlfn.ANCHORARRAY(_Helper_FilterResults!$A$1), ROW()-ROW($D$8)+1, 5),
    ""
)</f>
        <v>95501</v>
      </c>
      <c r="I72" s="28" t="str" cm="1">
        <f t="array" ref="I72">IF(
    ROW()-ROW($D$8)+1 &lt;= ROWS(_xlfn.ANCHORARRAY(_Helper_FilterResults!$A$1)),
    INDEX(_xlfn.ANCHORARRAY(_Helper_FilterResults!$A$1), ROW()-ROW($D$8)+1, 6),
    ""
)</f>
        <v>District 2</v>
      </c>
      <c r="J72" s="28" t="str" cm="1">
        <f t="array" ref="J72">IF(
    ROW()-ROW($D$8)+1 &lt;= ROWS(_xlfn.ANCHORARRAY(_Helper_FilterResults!$A$1)),
    INDEX(_xlfn.ANCHORARRAY(_Helper_FilterResults!$A$1), ROW()-ROW($D$8)+1, 7),
    ""
)</f>
        <v>District 2</v>
      </c>
      <c r="K72" s="28" t="str" cm="1">
        <f t="array" ref="K72">IF(
    ROW()-ROW($D$8)+1 &lt;= ROWS(_xlfn.ANCHORARRAY(_Helper_FilterResults!$A$1)),
    INDEX(_xlfn.ANCHORARRAY(_Helper_FilterResults!$A$1), ROW()-ROW($D$8)+1, 8),
    ""
)</f>
        <v>District 2</v>
      </c>
      <c r="L72" s="28" t="str" cm="1">
        <f t="array" ref="L72">IF(
    ROW()-ROW($D$8)+1 &lt;= ROWS(_xlfn.ANCHORARRAY(_Helper_FilterResults!$A$1)),
    INDEX(_xlfn.ANCHORARRAY(_Helper_FilterResults!$A$1), ROW()-ROW($D$8)+1, 9),
    ""
)</f>
        <v>District 2</v>
      </c>
      <c r="M72" s="28" t="str" cm="1">
        <f t="array" ref="M72">IF(
    ROW()-ROW($D$8)+1 &lt;= ROWS(_xlfn.ANCHORARRAY(_Helper_FilterResults!$A$1)),
    INDEX(_xlfn.ANCHORARRAY(_Helper_FilterResults!$A$1), ROW()-ROW($D$8)+1, 10),
    ""
)</f>
        <v>No</v>
      </c>
      <c r="N72" s="34" t="str" cm="1">
        <f t="array" ref="N72">IF(
    ROW()-ROW($D$8)+1 &lt;= ROWS(_xlfn.ANCHORARRAY(_Helper_FilterResults!$A$1)),
    INDEX(_xlfn.ANCHORARRAY(_Helper_FilterResults!$A$1), ROW()-ROW($D$8)+1, 11),
    ""
)</f>
        <v>No</v>
      </c>
      <c r="O72" s="28" t="str" cm="1">
        <f t="array" ref="O72">IF(
    ROW()-ROW($D$8)+1 &lt;= ROWS(_xlfn.ANCHORARRAY(_Helper_FilterResults!$A$1)),
    INDEX(_xlfn.ANCHORARRAY(_Helper_FilterResults!$A$1), ROW()-ROW($D$8)+1, 12),
    ""
)</f>
        <v>Level III</v>
      </c>
      <c r="P72" s="33" t="str" cm="1">
        <f t="array" ref="P72">IF(
    ROW()-ROW($D$8)+1 &lt;= ROWS(_xlfn.ANCHORARRAY(_Helper_FilterResults!$A$1)),
    INDEX(_xlfn.ANCHORARRAY(_Helper_FilterResults!$A$1), ROW()-ROW($D$8)+1, 13),
    ""
)</f>
        <v>General Acute Care Hospital</v>
      </c>
      <c r="Q72" s="33" t="str" cm="1">
        <f t="array" ref="Q72">IF(
    ROW()-ROW($D$8)+1 &lt;= ROWS(_xlfn.ANCHORARRAY(_Helper_FilterResults!$A$1)),
    INDEX(_xlfn.ANCHORARRAY(_Helper_FilterResults!$A$1), ROW()-ROW($D$8)+1, 14),
    ""
)</f>
        <v>Non-Profit Corporation</v>
      </c>
    </row>
    <row r="73" spans="4:17" x14ac:dyDescent="0.3">
      <c r="D73" s="5" cm="1">
        <f t="array" ref="D73">IF(
    ROW()-ROW($D$8)+1 &lt;= ROWS(_xlfn.ANCHORARRAY(_Helper_FilterResults!$A$1)),
    INDEX(_xlfn.ANCHORARRAY(_Helper_FilterResults!$A$1), ROW()-ROW($D$8)+1, 1),
    ""
)</f>
        <v>106124004</v>
      </c>
      <c r="E73" s="5" t="str" cm="1">
        <f t="array" ref="E73">IF(
    ROW()-ROW($D$8)+1 &lt;= ROWS(_xlfn.ANCHORARRAY(_Helper_FilterResults!$A$1)),
    INDEX(_xlfn.ANCHORARRAY(_Helper_FilterResults!$A$1), ROW()-ROW($D$8)+1, 2),
    ""
)</f>
        <v>SEMPERVIRENS P.H.F.</v>
      </c>
      <c r="F73" s="5" t="str" cm="1">
        <f t="array" ref="F73">IF(
    ROW()-ROW($D$8)+1 &lt;= ROWS(_xlfn.ANCHORARRAY(_Helper_FilterResults!$A$1)),
    INDEX(_xlfn.ANCHORARRAY(_Helper_FilterResults!$A$1), ROW()-ROW($D$8)+1, 3),
    ""
)</f>
        <v>720 WOOD STREET</v>
      </c>
      <c r="G73" s="5" t="str" cm="1">
        <f t="array" ref="G73">IF(
    ROW()-ROW($D$8)+1 &lt;= ROWS(_xlfn.ANCHORARRAY(_Helper_FilterResults!$A$1)),
    INDEX(_xlfn.ANCHORARRAY(_Helper_FilterResults!$A$1), ROW()-ROW($D$8)+1, 4),
    ""
)</f>
        <v>EUREKA</v>
      </c>
      <c r="H73" s="5" cm="1">
        <f t="array" ref="H73">IF(
    ROW()-ROW($D$8)+1 &lt;= ROWS(_xlfn.ANCHORARRAY(_Helper_FilterResults!$A$1)),
    INDEX(_xlfn.ANCHORARRAY(_Helper_FilterResults!$A$1), ROW()-ROW($D$8)+1, 5),
    ""
)</f>
        <v>95501</v>
      </c>
      <c r="I73" s="28" t="str" cm="1">
        <f t="array" ref="I73">IF(
    ROW()-ROW($D$8)+1 &lt;= ROWS(_xlfn.ANCHORARRAY(_Helper_FilterResults!$A$1)),
    INDEX(_xlfn.ANCHORARRAY(_Helper_FilterResults!$A$1), ROW()-ROW($D$8)+1, 6),
    ""
)</f>
        <v>District 2</v>
      </c>
      <c r="J73" s="28" t="str" cm="1">
        <f t="array" ref="J73">IF(
    ROW()-ROW($D$8)+1 &lt;= ROWS(_xlfn.ANCHORARRAY(_Helper_FilterResults!$A$1)),
    INDEX(_xlfn.ANCHORARRAY(_Helper_FilterResults!$A$1), ROW()-ROW($D$8)+1, 7),
    ""
)</f>
        <v>District 2</v>
      </c>
      <c r="K73" s="28" t="str" cm="1">
        <f t="array" ref="K73">IF(
    ROW()-ROW($D$8)+1 &lt;= ROWS(_xlfn.ANCHORARRAY(_Helper_FilterResults!$A$1)),
    INDEX(_xlfn.ANCHORARRAY(_Helper_FilterResults!$A$1), ROW()-ROW($D$8)+1, 8),
    ""
)</f>
        <v>District 2</v>
      </c>
      <c r="L73" s="28" t="str" cm="1">
        <f t="array" ref="L73">IF(
    ROW()-ROW($D$8)+1 &lt;= ROWS(_xlfn.ANCHORARRAY(_Helper_FilterResults!$A$1)),
    INDEX(_xlfn.ANCHORARRAY(_Helper_FilterResults!$A$1), ROW()-ROW($D$8)+1, 9),
    ""
)</f>
        <v>District 2</v>
      </c>
      <c r="M73" s="28" t="str" cm="1">
        <f t="array" ref="M73">IF(
    ROW()-ROW($D$8)+1 &lt;= ROWS(_xlfn.ANCHORARRAY(_Helper_FilterResults!$A$1)),
    INDEX(_xlfn.ANCHORARRAY(_Helper_FilterResults!$A$1), ROW()-ROW($D$8)+1, 10),
    ""
)</f>
        <v>No</v>
      </c>
      <c r="N73" s="34" t="str" cm="1">
        <f t="array" ref="N73">IF(
    ROW()-ROW($D$8)+1 &lt;= ROWS(_xlfn.ANCHORARRAY(_Helper_FilterResults!$A$1)),
    INDEX(_xlfn.ANCHORARRAY(_Helper_FilterResults!$A$1), ROW()-ROW($D$8)+1, 11),
    ""
)</f>
        <v>No</v>
      </c>
      <c r="O73" s="28" t="str" cm="1">
        <f t="array" ref="O73">IF(
    ROW()-ROW($D$8)+1 &lt;= ROWS(_xlfn.ANCHORARRAY(_Helper_FilterResults!$A$1)),
    INDEX(_xlfn.ANCHORARRAY(_Helper_FilterResults!$A$1), ROW()-ROW($D$8)+1, 12),
    ""
)</f>
        <v>NA</v>
      </c>
      <c r="P73" s="33" t="str" cm="1">
        <f t="array" ref="P73">IF(
    ROW()-ROW($D$8)+1 &lt;= ROWS(_xlfn.ANCHORARRAY(_Helper_FilterResults!$A$1)),
    INDEX(_xlfn.ANCHORARRAY(_Helper_FilterResults!$A$1), ROW()-ROW($D$8)+1, 13),
    ""
)</f>
        <v>Psychiatric Health Facility</v>
      </c>
      <c r="Q73" s="33" t="str" cm="1">
        <f t="array" ref="Q73">IF(
    ROW()-ROW($D$8)+1 &lt;= ROWS(_xlfn.ANCHORARRAY(_Helper_FilterResults!$A$1)),
    INDEX(_xlfn.ANCHORARRAY(_Helper_FilterResults!$A$1), ROW()-ROW($D$8)+1, 14),
    ""
)</f>
        <v>City or County</v>
      </c>
    </row>
    <row r="74" spans="4:17" x14ac:dyDescent="0.3">
      <c r="D74" s="5" cm="1">
        <f t="array" ref="D74">IF(
    ROW()-ROW($D$8)+1 &lt;= ROWS(_xlfn.ANCHORARRAY(_Helper_FilterResults!$A$1)),
    INDEX(_xlfn.ANCHORARRAY(_Helper_FilterResults!$A$1), ROW()-ROW($D$8)+1, 1),
    ""
)</f>
        <v>106130699</v>
      </c>
      <c r="E74" s="5" t="str" cm="1">
        <f t="array" ref="E74">IF(
    ROW()-ROW($D$8)+1 &lt;= ROWS(_xlfn.ANCHORARRAY(_Helper_FilterResults!$A$1)),
    INDEX(_xlfn.ANCHORARRAY(_Helper_FilterResults!$A$1), ROW()-ROW($D$8)+1, 2),
    ""
)</f>
        <v>EL CENTRO REGIONAL MEDICAL CENTER</v>
      </c>
      <c r="F74" s="5" t="str" cm="1">
        <f t="array" ref="F74">IF(
    ROW()-ROW($D$8)+1 &lt;= ROWS(_xlfn.ANCHORARRAY(_Helper_FilterResults!$A$1)),
    INDEX(_xlfn.ANCHORARRAY(_Helper_FilterResults!$A$1), ROW()-ROW($D$8)+1, 3),
    ""
)</f>
        <v>1415 ROSS AVENUE</v>
      </c>
      <c r="G74" s="5" t="str" cm="1">
        <f t="array" ref="G74">IF(
    ROW()-ROW($D$8)+1 &lt;= ROWS(_xlfn.ANCHORARRAY(_Helper_FilterResults!$A$1)),
    INDEX(_xlfn.ANCHORARRAY(_Helper_FilterResults!$A$1), ROW()-ROW($D$8)+1, 4),
    ""
)</f>
        <v>EL CENTRO</v>
      </c>
      <c r="H74" s="5" cm="1">
        <f t="array" ref="H74">IF(
    ROW()-ROW($D$8)+1 &lt;= ROWS(_xlfn.ANCHORARRAY(_Helper_FilterResults!$A$1)),
    INDEX(_xlfn.ANCHORARRAY(_Helper_FilterResults!$A$1), ROW()-ROW($D$8)+1, 5),
    ""
)</f>
        <v>92243</v>
      </c>
      <c r="I74" s="28" t="str" cm="1">
        <f t="array" ref="I74">IF(
    ROW()-ROW($D$8)+1 &lt;= ROWS(_xlfn.ANCHORARRAY(_Helper_FilterResults!$A$1)),
    INDEX(_xlfn.ANCHORARRAY(_Helper_FilterResults!$A$1), ROW()-ROW($D$8)+1, 6),
    ""
)</f>
        <v>District 36</v>
      </c>
      <c r="J74" s="28" t="str" cm="1">
        <f t="array" ref="J74">IF(
    ROW()-ROW($D$8)+1 &lt;= ROWS(_xlfn.ANCHORARRAY(_Helper_FilterResults!$A$1)),
    INDEX(_xlfn.ANCHORARRAY(_Helper_FilterResults!$A$1), ROW()-ROW($D$8)+1, 7),
    ""
)</f>
        <v>District 18</v>
      </c>
      <c r="K74" s="28" t="str" cm="1">
        <f t="array" ref="K74">IF(
    ROW()-ROW($D$8)+1 &lt;= ROWS(_xlfn.ANCHORARRAY(_Helper_FilterResults!$A$1)),
    INDEX(_xlfn.ANCHORARRAY(_Helper_FilterResults!$A$1), ROW()-ROW($D$8)+1, 8),
    ""
)</f>
        <v>District 25</v>
      </c>
      <c r="L74" s="28" t="str" cm="1">
        <f t="array" ref="L74">IF(
    ROW()-ROW($D$8)+1 &lt;= ROWS(_xlfn.ANCHORARRAY(_Helper_FilterResults!$A$1)),
    INDEX(_xlfn.ANCHORARRAY(_Helper_FilterResults!$A$1), ROW()-ROW($D$8)+1, 9),
    ""
)</f>
        <v>District 25</v>
      </c>
      <c r="M74" s="28" t="str" cm="1">
        <f t="array" ref="M74">IF(
    ROW()-ROW($D$8)+1 &lt;= ROWS(_xlfn.ANCHORARRAY(_Helper_FilterResults!$A$1)),
    INDEX(_xlfn.ANCHORARRAY(_Helper_FilterResults!$A$1), ROW()-ROW($D$8)+1, 10),
    ""
)</f>
        <v>No</v>
      </c>
      <c r="N74" s="34" t="str" cm="1">
        <f t="array" ref="N74">IF(
    ROW()-ROW($D$8)+1 &lt;= ROWS(_xlfn.ANCHORARRAY(_Helper_FilterResults!$A$1)),
    INDEX(_xlfn.ANCHORARRAY(_Helper_FilterResults!$A$1), ROW()-ROW($D$8)+1, 11),
    ""
)</f>
        <v>No</v>
      </c>
      <c r="O74" s="28" t="str" cm="1">
        <f t="array" ref="O74">IF(
    ROW()-ROW($D$8)+1 &lt;= ROWS(_xlfn.ANCHORARRAY(_Helper_FilterResults!$A$1)),
    INDEX(_xlfn.ANCHORARRAY(_Helper_FilterResults!$A$1), ROW()-ROW($D$8)+1, 12),
    ""
)</f>
        <v>NA</v>
      </c>
      <c r="P74" s="33" t="str" cm="1">
        <f t="array" ref="P74">IF(
    ROW()-ROW($D$8)+1 &lt;= ROWS(_xlfn.ANCHORARRAY(_Helper_FilterResults!$A$1)),
    INDEX(_xlfn.ANCHORARRAY(_Helper_FilterResults!$A$1), ROW()-ROW($D$8)+1, 13),
    ""
)</f>
        <v>General Acute Care Hospital</v>
      </c>
      <c r="Q74" s="33" t="str" cm="1">
        <f t="array" ref="Q74">IF(
    ROW()-ROW($D$8)+1 &lt;= ROWS(_xlfn.ANCHORARRAY(_Helper_FilterResults!$A$1)),
    INDEX(_xlfn.ANCHORARRAY(_Helper_FilterResults!$A$1), ROW()-ROW($D$8)+1, 14),
    ""
)</f>
        <v>City or County</v>
      </c>
    </row>
    <row r="75" spans="4:17" x14ac:dyDescent="0.3">
      <c r="D75" s="5" cm="1">
        <f t="array" ref="D75">IF(
    ROW()-ROW($D$8)+1 &lt;= ROWS(_xlfn.ANCHORARRAY(_Helper_FilterResults!$A$1)),
    INDEX(_xlfn.ANCHORARRAY(_Helper_FilterResults!$A$1), ROW()-ROW($D$8)+1, 1),
    ""
)</f>
        <v>106130760</v>
      </c>
      <c r="E75" s="5" t="str" cm="1">
        <f t="array" ref="E75">IF(
    ROW()-ROW($D$8)+1 &lt;= ROWS(_xlfn.ANCHORARRAY(_Helper_FilterResults!$A$1)),
    INDEX(_xlfn.ANCHORARRAY(_Helper_FilterResults!$A$1), ROW()-ROW($D$8)+1, 2),
    ""
)</f>
        <v>PIONEERS MEMORIAL HEALTHCARE DISTRICT</v>
      </c>
      <c r="F75" s="5" t="str" cm="1">
        <f t="array" ref="F75">IF(
    ROW()-ROW($D$8)+1 &lt;= ROWS(_xlfn.ANCHORARRAY(_Helper_FilterResults!$A$1)),
    INDEX(_xlfn.ANCHORARRAY(_Helper_FilterResults!$A$1), ROW()-ROW($D$8)+1, 3),
    ""
)</f>
        <v>207 WEST LEGION ROAD</v>
      </c>
      <c r="G75" s="5" t="str" cm="1">
        <f t="array" ref="G75">IF(
    ROW()-ROW($D$8)+1 &lt;= ROWS(_xlfn.ANCHORARRAY(_Helper_FilterResults!$A$1)),
    INDEX(_xlfn.ANCHORARRAY(_Helper_FilterResults!$A$1), ROW()-ROW($D$8)+1, 4),
    ""
)</f>
        <v>BRAWLEY</v>
      </c>
      <c r="H75" s="5" cm="1">
        <f t="array" ref="H75">IF(
    ROW()-ROW($D$8)+1 &lt;= ROWS(_xlfn.ANCHORARRAY(_Helper_FilterResults!$A$1)),
    INDEX(_xlfn.ANCHORARRAY(_Helper_FilterResults!$A$1), ROW()-ROW($D$8)+1, 5),
    ""
)</f>
        <v>92227</v>
      </c>
      <c r="I75" s="28" t="str" cm="1">
        <f t="array" ref="I75">IF(
    ROW()-ROW($D$8)+1 &lt;= ROWS(_xlfn.ANCHORARRAY(_Helper_FilterResults!$A$1)),
    INDEX(_xlfn.ANCHORARRAY(_Helper_FilterResults!$A$1), ROW()-ROW($D$8)+1, 6),
    ""
)</f>
        <v>District 36</v>
      </c>
      <c r="J75" s="28" t="str" cm="1">
        <f t="array" ref="J75">IF(
    ROW()-ROW($D$8)+1 &lt;= ROWS(_xlfn.ANCHORARRAY(_Helper_FilterResults!$A$1)),
    INDEX(_xlfn.ANCHORARRAY(_Helper_FilterResults!$A$1), ROW()-ROW($D$8)+1, 7),
    ""
)</f>
        <v>District 18</v>
      </c>
      <c r="K75" s="28" t="str" cm="1">
        <f t="array" ref="K75">IF(
    ROW()-ROW($D$8)+1 &lt;= ROWS(_xlfn.ANCHORARRAY(_Helper_FilterResults!$A$1)),
    INDEX(_xlfn.ANCHORARRAY(_Helper_FilterResults!$A$1), ROW()-ROW($D$8)+1, 8),
    ""
)</f>
        <v>District 25</v>
      </c>
      <c r="L75" s="28" t="str" cm="1">
        <f t="array" ref="L75">IF(
    ROW()-ROW($D$8)+1 &lt;= ROWS(_xlfn.ANCHORARRAY(_Helper_FilterResults!$A$1)),
    INDEX(_xlfn.ANCHORARRAY(_Helper_FilterResults!$A$1), ROW()-ROW($D$8)+1, 9),
    ""
)</f>
        <v>District 25</v>
      </c>
      <c r="M75" s="28" t="str" cm="1">
        <f t="array" ref="M75">IF(
    ROW()-ROW($D$8)+1 &lt;= ROWS(_xlfn.ANCHORARRAY(_Helper_FilterResults!$A$1)),
    INDEX(_xlfn.ANCHORARRAY(_Helper_FilterResults!$A$1), ROW()-ROW($D$8)+1, 10),
    ""
)</f>
        <v>No</v>
      </c>
      <c r="N75" s="34" t="str" cm="1">
        <f t="array" ref="N75">IF(
    ROW()-ROW($D$8)+1 &lt;= ROWS(_xlfn.ANCHORARRAY(_Helper_FilterResults!$A$1)),
    INDEX(_xlfn.ANCHORARRAY(_Helper_FilterResults!$A$1), ROW()-ROW($D$8)+1, 11),
    ""
)</f>
        <v>No</v>
      </c>
      <c r="O75" s="28" t="str" cm="1">
        <f t="array" ref="O75">IF(
    ROW()-ROW($D$8)+1 &lt;= ROWS(_xlfn.ANCHORARRAY(_Helper_FilterResults!$A$1)),
    INDEX(_xlfn.ANCHORARRAY(_Helper_FilterResults!$A$1), ROW()-ROW($D$8)+1, 12),
    ""
)</f>
        <v>Level IV</v>
      </c>
      <c r="P75" s="33" t="str" cm="1">
        <f t="array" ref="P75">IF(
    ROW()-ROW($D$8)+1 &lt;= ROWS(_xlfn.ANCHORARRAY(_Helper_FilterResults!$A$1)),
    INDEX(_xlfn.ANCHORARRAY(_Helper_FilterResults!$A$1), ROW()-ROW($D$8)+1, 13),
    ""
)</f>
        <v>General Acute Care Hospital</v>
      </c>
      <c r="Q75" s="33" t="str" cm="1">
        <f t="array" ref="Q75">IF(
    ROW()-ROW($D$8)+1 &lt;= ROWS(_xlfn.ANCHORARRAY(_Helper_FilterResults!$A$1)),
    INDEX(_xlfn.ANCHORARRAY(_Helper_FilterResults!$A$1), ROW()-ROW($D$8)+1, 14),
    ""
)</f>
        <v>District</v>
      </c>
    </row>
    <row r="76" spans="4:17" x14ac:dyDescent="0.3">
      <c r="D76" s="5" cm="1">
        <f t="array" ref="D76">IF(
    ROW()-ROW($D$8)+1 &lt;= ROWS(_xlfn.ANCHORARRAY(_Helper_FilterResults!$A$1)),
    INDEX(_xlfn.ANCHORARRAY(_Helper_FilterResults!$A$1), ROW()-ROW($D$8)+1, 1),
    ""
)</f>
        <v>106141273</v>
      </c>
      <c r="E76" s="5" t="str" cm="1">
        <f t="array" ref="E76">IF(
    ROW()-ROW($D$8)+1 &lt;= ROWS(_xlfn.ANCHORARRAY(_Helper_FilterResults!$A$1)),
    INDEX(_xlfn.ANCHORARRAY(_Helper_FilterResults!$A$1), ROW()-ROW($D$8)+1, 2),
    ""
)</f>
        <v>NORTHERN INYO HOSPITAL</v>
      </c>
      <c r="F76" s="5" t="str" cm="1">
        <f t="array" ref="F76">IF(
    ROW()-ROW($D$8)+1 &lt;= ROWS(_xlfn.ANCHORARRAY(_Helper_FilterResults!$A$1)),
    INDEX(_xlfn.ANCHORARRAY(_Helper_FilterResults!$A$1), ROW()-ROW($D$8)+1, 3),
    ""
)</f>
        <v>150 PIONEER LANE</v>
      </c>
      <c r="G76" s="5" t="str" cm="1">
        <f t="array" ref="G76">IF(
    ROW()-ROW($D$8)+1 &lt;= ROWS(_xlfn.ANCHORARRAY(_Helper_FilterResults!$A$1)),
    INDEX(_xlfn.ANCHORARRAY(_Helper_FilterResults!$A$1), ROW()-ROW($D$8)+1, 4),
    ""
)</f>
        <v>BISHOP</v>
      </c>
      <c r="H76" s="5" cm="1">
        <f t="array" ref="H76">IF(
    ROW()-ROW($D$8)+1 &lt;= ROWS(_xlfn.ANCHORARRAY(_Helper_FilterResults!$A$1)),
    INDEX(_xlfn.ANCHORARRAY(_Helper_FilterResults!$A$1), ROW()-ROW($D$8)+1, 5),
    ""
)</f>
        <v>93514</v>
      </c>
      <c r="I76" s="28" t="str" cm="1">
        <f t="array" ref="I76">IF(
    ROW()-ROW($D$8)+1 &lt;= ROWS(_xlfn.ANCHORARRAY(_Helper_FilterResults!$A$1)),
    INDEX(_xlfn.ANCHORARRAY(_Helper_FilterResults!$A$1), ROW()-ROW($D$8)+1, 6),
    ""
)</f>
        <v>District 8</v>
      </c>
      <c r="J76" s="28" t="str" cm="1">
        <f t="array" ref="J76">IF(
    ROW()-ROW($D$8)+1 &lt;= ROWS(_xlfn.ANCHORARRAY(_Helper_FilterResults!$A$1)),
    INDEX(_xlfn.ANCHORARRAY(_Helper_FilterResults!$A$1), ROW()-ROW($D$8)+1, 7),
    ""
)</f>
        <v>District 4</v>
      </c>
      <c r="K76" s="28" t="str" cm="1">
        <f t="array" ref="K76">IF(
    ROW()-ROW($D$8)+1 &lt;= ROWS(_xlfn.ANCHORARRAY(_Helper_FilterResults!$A$1)),
    INDEX(_xlfn.ANCHORARRAY(_Helper_FilterResults!$A$1), ROW()-ROW($D$8)+1, 8),
    ""
)</f>
        <v>District 3</v>
      </c>
      <c r="L76" s="28" t="str" cm="1">
        <f t="array" ref="L76">IF(
    ROW()-ROW($D$8)+1 &lt;= ROWS(_xlfn.ANCHORARRAY(_Helper_FilterResults!$A$1)),
    INDEX(_xlfn.ANCHORARRAY(_Helper_FilterResults!$A$1), ROW()-ROW($D$8)+1, 9),
    ""
)</f>
        <v>District 5</v>
      </c>
      <c r="M76" s="28" t="str" cm="1">
        <f t="array" ref="M76">IF(
    ROW()-ROW($D$8)+1 &lt;= ROWS(_xlfn.ANCHORARRAY(_Helper_FilterResults!$A$1)),
    INDEX(_xlfn.ANCHORARRAY(_Helper_FilterResults!$A$1), ROW()-ROW($D$8)+1, 10),
    ""
)</f>
        <v>No</v>
      </c>
      <c r="N76" s="34" t="str" cm="1">
        <f t="array" ref="N76">IF(
    ROW()-ROW($D$8)+1 &lt;= ROWS(_xlfn.ANCHORARRAY(_Helper_FilterResults!$A$1)),
    INDEX(_xlfn.ANCHORARRAY(_Helper_FilterResults!$A$1), ROW()-ROW($D$8)+1, 11),
    ""
)</f>
        <v>Yes</v>
      </c>
      <c r="O76" s="28" t="str" cm="1">
        <f t="array" ref="O76">IF(
    ROW()-ROW($D$8)+1 &lt;= ROWS(_xlfn.ANCHORARRAY(_Helper_FilterResults!$A$1)),
    INDEX(_xlfn.ANCHORARRAY(_Helper_FilterResults!$A$1), ROW()-ROW($D$8)+1, 12),
    ""
)</f>
        <v>NA</v>
      </c>
      <c r="P76" s="33" t="str" cm="1">
        <f t="array" ref="P76">IF(
    ROW()-ROW($D$8)+1 &lt;= ROWS(_xlfn.ANCHORARRAY(_Helper_FilterResults!$A$1)),
    INDEX(_xlfn.ANCHORARRAY(_Helper_FilterResults!$A$1), ROW()-ROW($D$8)+1, 13),
    ""
)</f>
        <v>General Acute Care Hospital</v>
      </c>
      <c r="Q76" s="33" t="str" cm="1">
        <f t="array" ref="Q76">IF(
    ROW()-ROW($D$8)+1 &lt;= ROWS(_xlfn.ANCHORARRAY(_Helper_FilterResults!$A$1)),
    INDEX(_xlfn.ANCHORARRAY(_Helper_FilterResults!$A$1), ROW()-ROW($D$8)+1, 14),
    ""
)</f>
        <v>District</v>
      </c>
    </row>
    <row r="77" spans="4:17" x14ac:dyDescent="0.3">
      <c r="D77" s="5" cm="1">
        <f t="array" ref="D77">IF(
    ROW()-ROW($D$8)+1 &lt;= ROWS(_xlfn.ANCHORARRAY(_Helper_FilterResults!$A$1)),
    INDEX(_xlfn.ANCHORARRAY(_Helper_FilterResults!$A$1), ROW()-ROW($D$8)+1, 1),
    ""
)</f>
        <v>106141338</v>
      </c>
      <c r="E77" s="5" t="str" cm="1">
        <f t="array" ref="E77">IF(
    ROW()-ROW($D$8)+1 &lt;= ROWS(_xlfn.ANCHORARRAY(_Helper_FilterResults!$A$1)),
    INDEX(_xlfn.ANCHORARRAY(_Helper_FilterResults!$A$1), ROW()-ROW($D$8)+1, 2),
    ""
)</f>
        <v>SOUTHERN INYO HOSPITAL</v>
      </c>
      <c r="F77" s="5" t="str" cm="1">
        <f t="array" ref="F77">IF(
    ROW()-ROW($D$8)+1 &lt;= ROWS(_xlfn.ANCHORARRAY(_Helper_FilterResults!$A$1)),
    INDEX(_xlfn.ANCHORARRAY(_Helper_FilterResults!$A$1), ROW()-ROW($D$8)+1, 3),
    ""
)</f>
        <v>501 EAST LOCUST STREET</v>
      </c>
      <c r="G77" s="5" t="str" cm="1">
        <f t="array" ref="G77">IF(
    ROW()-ROW($D$8)+1 &lt;= ROWS(_xlfn.ANCHORARRAY(_Helper_FilterResults!$A$1)),
    INDEX(_xlfn.ANCHORARRAY(_Helper_FilterResults!$A$1), ROW()-ROW($D$8)+1, 4),
    ""
)</f>
        <v>LONE PINE</v>
      </c>
      <c r="H77" s="5" cm="1">
        <f t="array" ref="H77">IF(
    ROW()-ROW($D$8)+1 &lt;= ROWS(_xlfn.ANCHORARRAY(_Helper_FilterResults!$A$1)),
    INDEX(_xlfn.ANCHORARRAY(_Helper_FilterResults!$A$1), ROW()-ROW($D$8)+1, 5),
    ""
)</f>
        <v>93545</v>
      </c>
      <c r="I77" s="28" t="str" cm="1">
        <f t="array" ref="I77">IF(
    ROW()-ROW($D$8)+1 &lt;= ROWS(_xlfn.ANCHORARRAY(_Helper_FilterResults!$A$1)),
    INDEX(_xlfn.ANCHORARRAY(_Helper_FilterResults!$A$1), ROW()-ROW($D$8)+1, 6),
    ""
)</f>
        <v>District 8</v>
      </c>
      <c r="J77" s="28" t="str" cm="1">
        <f t="array" ref="J77">IF(
    ROW()-ROW($D$8)+1 &lt;= ROWS(_xlfn.ANCHORARRAY(_Helper_FilterResults!$A$1)),
    INDEX(_xlfn.ANCHORARRAY(_Helper_FilterResults!$A$1), ROW()-ROW($D$8)+1, 7),
    ""
)</f>
        <v>District 4</v>
      </c>
      <c r="K77" s="28" t="str" cm="1">
        <f t="array" ref="K77">IF(
    ROW()-ROW($D$8)+1 &lt;= ROWS(_xlfn.ANCHORARRAY(_Helper_FilterResults!$A$1)),
    INDEX(_xlfn.ANCHORARRAY(_Helper_FilterResults!$A$1), ROW()-ROW($D$8)+1, 8),
    ""
)</f>
        <v>District 3</v>
      </c>
      <c r="L77" s="28" t="str" cm="1">
        <f t="array" ref="L77">IF(
    ROW()-ROW($D$8)+1 &lt;= ROWS(_xlfn.ANCHORARRAY(_Helper_FilterResults!$A$1)),
    INDEX(_xlfn.ANCHORARRAY(_Helper_FilterResults!$A$1), ROW()-ROW($D$8)+1, 9),
    ""
)</f>
        <v>District 5</v>
      </c>
      <c r="M77" s="28" t="str" cm="1">
        <f t="array" ref="M77">IF(
    ROW()-ROW($D$8)+1 &lt;= ROWS(_xlfn.ANCHORARRAY(_Helper_FilterResults!$A$1)),
    INDEX(_xlfn.ANCHORARRAY(_Helper_FilterResults!$A$1), ROW()-ROW($D$8)+1, 10),
    ""
)</f>
        <v>No</v>
      </c>
      <c r="N77" s="34" t="str" cm="1">
        <f t="array" ref="N77">IF(
    ROW()-ROW($D$8)+1 &lt;= ROWS(_xlfn.ANCHORARRAY(_Helper_FilterResults!$A$1)),
    INDEX(_xlfn.ANCHORARRAY(_Helper_FilterResults!$A$1), ROW()-ROW($D$8)+1, 11),
    ""
)</f>
        <v>Yes</v>
      </c>
      <c r="O77" s="28" t="str" cm="1">
        <f t="array" ref="O77">IF(
    ROW()-ROW($D$8)+1 &lt;= ROWS(_xlfn.ANCHORARRAY(_Helper_FilterResults!$A$1)),
    INDEX(_xlfn.ANCHORARRAY(_Helper_FilterResults!$A$1), ROW()-ROW($D$8)+1, 12),
    ""
)</f>
        <v>NA</v>
      </c>
      <c r="P77" s="33" t="str" cm="1">
        <f t="array" ref="P77">IF(
    ROW()-ROW($D$8)+1 &lt;= ROWS(_xlfn.ANCHORARRAY(_Helper_FilterResults!$A$1)),
    INDEX(_xlfn.ANCHORARRAY(_Helper_FilterResults!$A$1), ROW()-ROW($D$8)+1, 13),
    ""
)</f>
        <v>General Acute Care Hospital</v>
      </c>
      <c r="Q77" s="33" t="str" cm="1">
        <f t="array" ref="Q77">IF(
    ROW()-ROW($D$8)+1 &lt;= ROWS(_xlfn.ANCHORARRAY(_Helper_FilterResults!$A$1)),
    INDEX(_xlfn.ANCHORARRAY(_Helper_FilterResults!$A$1), ROW()-ROW($D$8)+1, 14),
    ""
)</f>
        <v>District</v>
      </c>
    </row>
    <row r="78" spans="4:17" x14ac:dyDescent="0.3">
      <c r="D78" s="5" cm="1">
        <f t="array" ref="D78">IF(
    ROW()-ROW($D$8)+1 &lt;= ROWS(_xlfn.ANCHORARRAY(_Helper_FilterResults!$A$1)),
    INDEX(_xlfn.ANCHORARRAY(_Helper_FilterResults!$A$1), ROW()-ROW($D$8)+1, 1),
    ""
)</f>
        <v>106150706</v>
      </c>
      <c r="E78" s="5" t="str" cm="1">
        <f t="array" ref="E78">IF(
    ROW()-ROW($D$8)+1 &lt;= ROWS(_xlfn.ANCHORARRAY(_Helper_FilterResults!$A$1)),
    INDEX(_xlfn.ANCHORARRAY(_Helper_FilterResults!$A$1), ROW()-ROW($D$8)+1, 2),
    ""
)</f>
        <v>ADVENTIST HEALTH DELANO</v>
      </c>
      <c r="F78" s="5" t="str" cm="1">
        <f t="array" ref="F78">IF(
    ROW()-ROW($D$8)+1 &lt;= ROWS(_xlfn.ANCHORARRAY(_Helper_FilterResults!$A$1)),
    INDEX(_xlfn.ANCHORARRAY(_Helper_FilterResults!$A$1), ROW()-ROW($D$8)+1, 3),
    ""
)</f>
        <v>1401 GARCES HIGHWAY</v>
      </c>
      <c r="G78" s="5" t="str" cm="1">
        <f t="array" ref="G78">IF(
    ROW()-ROW($D$8)+1 &lt;= ROWS(_xlfn.ANCHORARRAY(_Helper_FilterResults!$A$1)),
    INDEX(_xlfn.ANCHORARRAY(_Helper_FilterResults!$A$1), ROW()-ROW($D$8)+1, 4),
    ""
)</f>
        <v>DELANO</v>
      </c>
      <c r="H78" s="5" cm="1">
        <f t="array" ref="H78">IF(
    ROW()-ROW($D$8)+1 &lt;= ROWS(_xlfn.ANCHORARRAY(_Helper_FilterResults!$A$1)),
    INDEX(_xlfn.ANCHORARRAY(_Helper_FilterResults!$A$1), ROW()-ROW($D$8)+1, 5),
    ""
)</f>
        <v>93215</v>
      </c>
      <c r="I78" s="28" t="str" cm="1">
        <f t="array" ref="I78">IF(
    ROW()-ROW($D$8)+1 &lt;= ROWS(_xlfn.ANCHORARRAY(_Helper_FilterResults!$A$1)),
    INDEX(_xlfn.ANCHORARRAY(_Helper_FilterResults!$A$1), ROW()-ROW($D$8)+1, 6),
    ""
)</f>
        <v>District 35</v>
      </c>
      <c r="J78" s="28" t="str" cm="1">
        <f t="array" ref="J78">IF(
    ROW()-ROW($D$8)+1 &lt;= ROWS(_xlfn.ANCHORARRAY(_Helper_FilterResults!$A$1)),
    INDEX(_xlfn.ANCHORARRAY(_Helper_FilterResults!$A$1), ROW()-ROW($D$8)+1, 7),
    ""
)</f>
        <v>District 16</v>
      </c>
      <c r="K78" s="28" t="str" cm="1">
        <f t="array" ref="K78">IF(
    ROW()-ROW($D$8)+1 &lt;= ROWS(_xlfn.ANCHORARRAY(_Helper_FilterResults!$A$1)),
    INDEX(_xlfn.ANCHORARRAY(_Helper_FilterResults!$A$1), ROW()-ROW($D$8)+1, 8),
    ""
)</f>
        <v>District 22</v>
      </c>
      <c r="L78" s="28" t="str" cm="1">
        <f t="array" ref="L78">IF(
    ROW()-ROW($D$8)+1 &lt;= ROWS(_xlfn.ANCHORARRAY(_Helper_FilterResults!$A$1)),
    INDEX(_xlfn.ANCHORARRAY(_Helper_FilterResults!$A$1), ROW()-ROW($D$8)+1, 9),
    ""
)</f>
        <v>District 22</v>
      </c>
      <c r="M78" s="28" t="str" cm="1">
        <f t="array" ref="M78">IF(
    ROW()-ROW($D$8)+1 &lt;= ROWS(_xlfn.ANCHORARRAY(_Helper_FilterResults!$A$1)),
    INDEX(_xlfn.ANCHORARRAY(_Helper_FilterResults!$A$1), ROW()-ROW($D$8)+1, 10),
    ""
)</f>
        <v>No</v>
      </c>
      <c r="N78" s="34" t="str" cm="1">
        <f t="array" ref="N78">IF(
    ROW()-ROW($D$8)+1 &lt;= ROWS(_xlfn.ANCHORARRAY(_Helper_FilterResults!$A$1)),
    INDEX(_xlfn.ANCHORARRAY(_Helper_FilterResults!$A$1), ROW()-ROW($D$8)+1, 11),
    ""
)</f>
        <v>No</v>
      </c>
      <c r="O78" s="28" t="str" cm="1">
        <f t="array" ref="O78">IF(
    ROW()-ROW($D$8)+1 &lt;= ROWS(_xlfn.ANCHORARRAY(_Helper_FilterResults!$A$1)),
    INDEX(_xlfn.ANCHORARRAY(_Helper_FilterResults!$A$1), ROW()-ROW($D$8)+1, 12),
    ""
)</f>
        <v>NA</v>
      </c>
      <c r="P78" s="33" t="str" cm="1">
        <f t="array" ref="P78">IF(
    ROW()-ROW($D$8)+1 &lt;= ROWS(_xlfn.ANCHORARRAY(_Helper_FilterResults!$A$1)),
    INDEX(_xlfn.ANCHORARRAY(_Helper_FilterResults!$A$1), ROW()-ROW($D$8)+1, 13),
    ""
)</f>
        <v>General Acute Care Hospital</v>
      </c>
      <c r="Q78" s="33" t="str" cm="1">
        <f t="array" ref="Q78">IF(
    ROW()-ROW($D$8)+1 &lt;= ROWS(_xlfn.ANCHORARRAY(_Helper_FilterResults!$A$1)),
    INDEX(_xlfn.ANCHORARRAY(_Helper_FilterResults!$A$1), ROW()-ROW($D$8)+1, 14),
    ""
)</f>
        <v>Non-Profit Corporation</v>
      </c>
    </row>
    <row r="79" spans="4:17" x14ac:dyDescent="0.3">
      <c r="D79" s="5" cm="1">
        <f t="array" ref="D79">IF(
    ROW()-ROW($D$8)+1 &lt;= ROWS(_xlfn.ANCHORARRAY(_Helper_FilterResults!$A$1)),
    INDEX(_xlfn.ANCHORARRAY(_Helper_FilterResults!$A$1), ROW()-ROW($D$8)+1, 1),
    ""
)</f>
        <v>106150722</v>
      </c>
      <c r="E79" s="5" t="str" cm="1">
        <f t="array" ref="E79">IF(
    ROW()-ROW($D$8)+1 &lt;= ROWS(_xlfn.ANCHORARRAY(_Helper_FilterResults!$A$1)),
    INDEX(_xlfn.ANCHORARRAY(_Helper_FilterResults!$A$1), ROW()-ROW($D$8)+1, 2),
    ""
)</f>
        <v>BAKERSFIELD MEMORIAL HOSPITAL</v>
      </c>
      <c r="F79" s="5" t="str" cm="1">
        <f t="array" ref="F79">IF(
    ROW()-ROW($D$8)+1 &lt;= ROWS(_xlfn.ANCHORARRAY(_Helper_FilterResults!$A$1)),
    INDEX(_xlfn.ANCHORARRAY(_Helper_FilterResults!$A$1), ROW()-ROW($D$8)+1, 3),
    ""
)</f>
        <v>420 34TH STREET</v>
      </c>
      <c r="G79" s="5" t="str" cm="1">
        <f t="array" ref="G79">IF(
    ROW()-ROW($D$8)+1 &lt;= ROWS(_xlfn.ANCHORARRAY(_Helper_FilterResults!$A$1)),
    INDEX(_xlfn.ANCHORARRAY(_Helper_FilterResults!$A$1), ROW()-ROW($D$8)+1, 4),
    ""
)</f>
        <v>BAKERSFIELD</v>
      </c>
      <c r="H79" s="5" cm="1">
        <f t="array" ref="H79">IF(
    ROW()-ROW($D$8)+1 &lt;= ROWS(_xlfn.ANCHORARRAY(_Helper_FilterResults!$A$1)),
    INDEX(_xlfn.ANCHORARRAY(_Helper_FilterResults!$A$1), ROW()-ROW($D$8)+1, 5),
    ""
)</f>
        <v>93301</v>
      </c>
      <c r="I79" s="28" t="str" cm="1">
        <f t="array" ref="I79">IF(
    ROW()-ROW($D$8)+1 &lt;= ROWS(_xlfn.ANCHORARRAY(_Helper_FilterResults!$A$1)),
    INDEX(_xlfn.ANCHORARRAY(_Helper_FilterResults!$A$1), ROW()-ROW($D$8)+1, 6),
    ""
)</f>
        <v>District 35</v>
      </c>
      <c r="J79" s="28" t="str" cm="1">
        <f t="array" ref="J79">IF(
    ROW()-ROW($D$8)+1 &lt;= ROWS(_xlfn.ANCHORARRAY(_Helper_FilterResults!$A$1)),
    INDEX(_xlfn.ANCHORARRAY(_Helper_FilterResults!$A$1), ROW()-ROW($D$8)+1, 7),
    ""
)</f>
        <v>District 16</v>
      </c>
      <c r="K79" s="28" t="str" cm="1">
        <f t="array" ref="K79">IF(
    ROW()-ROW($D$8)+1 &lt;= ROWS(_xlfn.ANCHORARRAY(_Helper_FilterResults!$A$1)),
    INDEX(_xlfn.ANCHORARRAY(_Helper_FilterResults!$A$1), ROW()-ROW($D$8)+1, 8),
    ""
)</f>
        <v>District 22</v>
      </c>
      <c r="L79" s="28" t="str" cm="1">
        <f t="array" ref="L79">IF(
    ROW()-ROW($D$8)+1 &lt;= ROWS(_xlfn.ANCHORARRAY(_Helper_FilterResults!$A$1)),
    INDEX(_xlfn.ANCHORARRAY(_Helper_FilterResults!$A$1), ROW()-ROW($D$8)+1, 9),
    ""
)</f>
        <v>District 22</v>
      </c>
      <c r="M79" s="28" t="str" cm="1">
        <f t="array" ref="M79">IF(
    ROW()-ROW($D$8)+1 &lt;= ROWS(_xlfn.ANCHORARRAY(_Helper_FilterResults!$A$1)),
    INDEX(_xlfn.ANCHORARRAY(_Helper_FilterResults!$A$1), ROW()-ROW($D$8)+1, 10),
    ""
)</f>
        <v>No</v>
      </c>
      <c r="N79" s="34" t="str" cm="1">
        <f t="array" ref="N79">IF(
    ROW()-ROW($D$8)+1 &lt;= ROWS(_xlfn.ANCHORARRAY(_Helper_FilterResults!$A$1)),
    INDEX(_xlfn.ANCHORARRAY(_Helper_FilterResults!$A$1), ROW()-ROW($D$8)+1, 11),
    ""
)</f>
        <v>No</v>
      </c>
      <c r="O79" s="28" t="str" cm="1">
        <f t="array" ref="O79">IF(
    ROW()-ROW($D$8)+1 &lt;= ROWS(_xlfn.ANCHORARRAY(_Helper_FilterResults!$A$1)),
    INDEX(_xlfn.ANCHORARRAY(_Helper_FilterResults!$A$1), ROW()-ROW($D$8)+1, 12),
    ""
)</f>
        <v>NA</v>
      </c>
      <c r="P79" s="33" t="str" cm="1">
        <f t="array" ref="P79">IF(
    ROW()-ROW($D$8)+1 &lt;= ROWS(_xlfn.ANCHORARRAY(_Helper_FilterResults!$A$1)),
    INDEX(_xlfn.ANCHORARRAY(_Helper_FilterResults!$A$1), ROW()-ROW($D$8)+1, 13),
    ""
)</f>
        <v>General Acute Care Hospital</v>
      </c>
      <c r="Q79" s="33" t="str" cm="1">
        <f t="array" ref="Q79">IF(
    ROW()-ROW($D$8)+1 &lt;= ROWS(_xlfn.ANCHORARRAY(_Helper_FilterResults!$A$1)),
    INDEX(_xlfn.ANCHORARRAY(_Helper_FilterResults!$A$1), ROW()-ROW($D$8)+1, 14),
    ""
)</f>
        <v>Non-Profit Corporation</v>
      </c>
    </row>
    <row r="80" spans="4:17" x14ac:dyDescent="0.3">
      <c r="D80" s="5" cm="1">
        <f t="array" ref="D80">IF(
    ROW()-ROW($D$8)+1 &lt;= ROWS(_xlfn.ANCHORARRAY(_Helper_FilterResults!$A$1)),
    INDEX(_xlfn.ANCHORARRAY(_Helper_FilterResults!$A$1), ROW()-ROW($D$8)+1, 1),
    ""
)</f>
        <v>106150736</v>
      </c>
      <c r="E80" s="5" t="str" cm="1">
        <f t="array" ref="E80">IF(
    ROW()-ROW($D$8)+1 &lt;= ROWS(_xlfn.ANCHORARRAY(_Helper_FilterResults!$A$1)),
    INDEX(_xlfn.ANCHORARRAY(_Helper_FilterResults!$A$1), ROW()-ROW($D$8)+1, 2),
    ""
)</f>
        <v>KERN MEDICAL CENTER</v>
      </c>
      <c r="F80" s="5" t="str" cm="1">
        <f t="array" ref="F80">IF(
    ROW()-ROW($D$8)+1 &lt;= ROWS(_xlfn.ANCHORARRAY(_Helper_FilterResults!$A$1)),
    INDEX(_xlfn.ANCHORARRAY(_Helper_FilterResults!$A$1), ROW()-ROW($D$8)+1, 3),
    ""
)</f>
        <v>1700 MOUNT VERNON AVENUE</v>
      </c>
      <c r="G80" s="5" t="str" cm="1">
        <f t="array" ref="G80">IF(
    ROW()-ROW($D$8)+1 &lt;= ROWS(_xlfn.ANCHORARRAY(_Helper_FilterResults!$A$1)),
    INDEX(_xlfn.ANCHORARRAY(_Helper_FilterResults!$A$1), ROW()-ROW($D$8)+1, 4),
    ""
)</f>
        <v>BAKERSFIELD</v>
      </c>
      <c r="H80" s="5" cm="1">
        <f t="array" ref="H80">IF(
    ROW()-ROW($D$8)+1 &lt;= ROWS(_xlfn.ANCHORARRAY(_Helper_FilterResults!$A$1)),
    INDEX(_xlfn.ANCHORARRAY(_Helper_FilterResults!$A$1), ROW()-ROW($D$8)+1, 5),
    ""
)</f>
        <v>93306</v>
      </c>
      <c r="I80" s="28" t="str" cm="1">
        <f t="array" ref="I80">IF(
    ROW()-ROW($D$8)+1 &lt;= ROWS(_xlfn.ANCHORARRAY(_Helper_FilterResults!$A$1)),
    INDEX(_xlfn.ANCHORARRAY(_Helper_FilterResults!$A$1), ROW()-ROW($D$8)+1, 6),
    ""
)</f>
        <v>District 35</v>
      </c>
      <c r="J80" s="28" t="str" cm="1">
        <f t="array" ref="J80">IF(
    ROW()-ROW($D$8)+1 &lt;= ROWS(_xlfn.ANCHORARRAY(_Helper_FilterResults!$A$1)),
    INDEX(_xlfn.ANCHORARRAY(_Helper_FilterResults!$A$1), ROW()-ROW($D$8)+1, 7),
    ""
)</f>
        <v>District 16</v>
      </c>
      <c r="K80" s="28" t="str" cm="1">
        <f t="array" ref="K80">IF(
    ROW()-ROW($D$8)+1 &lt;= ROWS(_xlfn.ANCHORARRAY(_Helper_FilterResults!$A$1)),
    INDEX(_xlfn.ANCHORARRAY(_Helper_FilterResults!$A$1), ROW()-ROW($D$8)+1, 8),
    ""
)</f>
        <v>District 22</v>
      </c>
      <c r="L80" s="28" t="str" cm="1">
        <f t="array" ref="L80">IF(
    ROW()-ROW($D$8)+1 &lt;= ROWS(_xlfn.ANCHORARRAY(_Helper_FilterResults!$A$1)),
    INDEX(_xlfn.ANCHORARRAY(_Helper_FilterResults!$A$1), ROW()-ROW($D$8)+1, 9),
    ""
)</f>
        <v>District 22</v>
      </c>
      <c r="M80" s="28" t="str" cm="1">
        <f t="array" ref="M80">IF(
    ROW()-ROW($D$8)+1 &lt;= ROWS(_xlfn.ANCHORARRAY(_Helper_FilterResults!$A$1)),
    INDEX(_xlfn.ANCHORARRAY(_Helper_FilterResults!$A$1), ROW()-ROW($D$8)+1, 10),
    ""
)</f>
        <v>Yes</v>
      </c>
      <c r="N80" s="34" t="str" cm="1">
        <f t="array" ref="N80">IF(
    ROW()-ROW($D$8)+1 &lt;= ROWS(_xlfn.ANCHORARRAY(_Helper_FilterResults!$A$1)),
    INDEX(_xlfn.ANCHORARRAY(_Helper_FilterResults!$A$1), ROW()-ROW($D$8)+1, 11),
    ""
)</f>
        <v>No</v>
      </c>
      <c r="O80" s="28" t="str" cm="1">
        <f t="array" ref="O80">IF(
    ROW()-ROW($D$8)+1 &lt;= ROWS(_xlfn.ANCHORARRAY(_Helper_FilterResults!$A$1)),
    INDEX(_xlfn.ANCHORARRAY(_Helper_FilterResults!$A$1), ROW()-ROW($D$8)+1, 12),
    ""
)</f>
        <v>Level II</v>
      </c>
      <c r="P80" s="33" t="str" cm="1">
        <f t="array" ref="P80">IF(
    ROW()-ROW($D$8)+1 &lt;= ROWS(_xlfn.ANCHORARRAY(_Helper_FilterResults!$A$1)),
    INDEX(_xlfn.ANCHORARRAY(_Helper_FilterResults!$A$1), ROW()-ROW($D$8)+1, 13),
    ""
)</f>
        <v>General Acute Care Hospital</v>
      </c>
      <c r="Q80" s="33" t="str" cm="1">
        <f t="array" ref="Q80">IF(
    ROW()-ROW($D$8)+1 &lt;= ROWS(_xlfn.ANCHORARRAY(_Helper_FilterResults!$A$1)),
    INDEX(_xlfn.ANCHORARRAY(_Helper_FilterResults!$A$1), ROW()-ROW($D$8)+1, 14),
    ""
)</f>
        <v>City or County</v>
      </c>
    </row>
    <row r="81" spans="4:17" x14ac:dyDescent="0.3">
      <c r="D81" s="5" cm="1">
        <f t="array" ref="D81">IF(
    ROW()-ROW($D$8)+1 &lt;= ROWS(_xlfn.ANCHORARRAY(_Helper_FilterResults!$A$1)),
    INDEX(_xlfn.ANCHORARRAY(_Helper_FilterResults!$A$1), ROW()-ROW($D$8)+1, 1),
    ""
)</f>
        <v>106150737</v>
      </c>
      <c r="E81" s="5" t="str" cm="1">
        <f t="array" ref="E81">IF(
    ROW()-ROW($D$8)+1 &lt;= ROWS(_xlfn.ANCHORARRAY(_Helper_FilterResults!$A$1)),
    INDEX(_xlfn.ANCHORARRAY(_Helper_FilterResults!$A$1), ROW()-ROW($D$8)+1, 2),
    ""
)</f>
        <v>KERN VALLEY HEALTHCARE DISTRICT</v>
      </c>
      <c r="F81" s="5" t="str" cm="1">
        <f t="array" ref="F81">IF(
    ROW()-ROW($D$8)+1 &lt;= ROWS(_xlfn.ANCHORARRAY(_Helper_FilterResults!$A$1)),
    INDEX(_xlfn.ANCHORARRAY(_Helper_FilterResults!$A$1), ROW()-ROW($D$8)+1, 3),
    ""
)</f>
        <v>6412 LAUREL AVENUE</v>
      </c>
      <c r="G81" s="5" t="str" cm="1">
        <f t="array" ref="G81">IF(
    ROW()-ROW($D$8)+1 &lt;= ROWS(_xlfn.ANCHORARRAY(_Helper_FilterResults!$A$1)),
    INDEX(_xlfn.ANCHORARRAY(_Helper_FilterResults!$A$1), ROW()-ROW($D$8)+1, 4),
    ""
)</f>
        <v>LAKE ISABELLA</v>
      </c>
      <c r="H81" s="5" cm="1">
        <f t="array" ref="H81">IF(
    ROW()-ROW($D$8)+1 &lt;= ROWS(_xlfn.ANCHORARRAY(_Helper_FilterResults!$A$1)),
    INDEX(_xlfn.ANCHORARRAY(_Helper_FilterResults!$A$1), ROW()-ROW($D$8)+1, 5),
    ""
)</f>
        <v>93240</v>
      </c>
      <c r="I81" s="28" t="str" cm="1">
        <f t="array" ref="I81">IF(
    ROW()-ROW($D$8)+1 &lt;= ROWS(_xlfn.ANCHORARRAY(_Helper_FilterResults!$A$1)),
    INDEX(_xlfn.ANCHORARRAY(_Helper_FilterResults!$A$1), ROW()-ROW($D$8)+1, 6),
    ""
)</f>
        <v>District 32</v>
      </c>
      <c r="J81" s="28" t="str" cm="1">
        <f t="array" ref="J81">IF(
    ROW()-ROW($D$8)+1 &lt;= ROWS(_xlfn.ANCHORARRAY(_Helper_FilterResults!$A$1)),
    INDEX(_xlfn.ANCHORARRAY(_Helper_FilterResults!$A$1), ROW()-ROW($D$8)+1, 7),
    ""
)</f>
        <v>District 12</v>
      </c>
      <c r="K81" s="28" t="str" cm="1">
        <f t="array" ref="K81">IF(
    ROW()-ROW($D$8)+1 &lt;= ROWS(_xlfn.ANCHORARRAY(_Helper_FilterResults!$A$1)),
    INDEX(_xlfn.ANCHORARRAY(_Helper_FilterResults!$A$1), ROW()-ROW($D$8)+1, 8),
    ""
)</f>
        <v>District 20</v>
      </c>
      <c r="L81" s="28" t="str" cm="1">
        <f t="array" ref="L81">IF(
    ROW()-ROW($D$8)+1 &lt;= ROWS(_xlfn.ANCHORARRAY(_Helper_FilterResults!$A$1)),
    INDEX(_xlfn.ANCHORARRAY(_Helper_FilterResults!$A$1), ROW()-ROW($D$8)+1, 9),
    ""
)</f>
        <v>District 20</v>
      </c>
      <c r="M81" s="28" t="str" cm="1">
        <f t="array" ref="M81">IF(
    ROW()-ROW($D$8)+1 &lt;= ROWS(_xlfn.ANCHORARRAY(_Helper_FilterResults!$A$1)),
    INDEX(_xlfn.ANCHORARRAY(_Helper_FilterResults!$A$1), ROW()-ROW($D$8)+1, 10),
    ""
)</f>
        <v>No</v>
      </c>
      <c r="N81" s="34" t="str" cm="1">
        <f t="array" ref="N81">IF(
    ROW()-ROW($D$8)+1 &lt;= ROWS(_xlfn.ANCHORARRAY(_Helper_FilterResults!$A$1)),
    INDEX(_xlfn.ANCHORARRAY(_Helper_FilterResults!$A$1), ROW()-ROW($D$8)+1, 11),
    ""
)</f>
        <v>Yes</v>
      </c>
      <c r="O81" s="28" t="str" cm="1">
        <f t="array" ref="O81">IF(
    ROW()-ROW($D$8)+1 &lt;= ROWS(_xlfn.ANCHORARRAY(_Helper_FilterResults!$A$1)),
    INDEX(_xlfn.ANCHORARRAY(_Helper_FilterResults!$A$1), ROW()-ROW($D$8)+1, 12),
    ""
)</f>
        <v>NA</v>
      </c>
      <c r="P81" s="33" t="str" cm="1">
        <f t="array" ref="P81">IF(
    ROW()-ROW($D$8)+1 &lt;= ROWS(_xlfn.ANCHORARRAY(_Helper_FilterResults!$A$1)),
    INDEX(_xlfn.ANCHORARRAY(_Helper_FilterResults!$A$1), ROW()-ROW($D$8)+1, 13),
    ""
)</f>
        <v>General Acute Care Hospital</v>
      </c>
      <c r="Q81" s="33" t="str" cm="1">
        <f t="array" ref="Q81">IF(
    ROW()-ROW($D$8)+1 &lt;= ROWS(_xlfn.ANCHORARRAY(_Helper_FilterResults!$A$1)),
    INDEX(_xlfn.ANCHORARRAY(_Helper_FilterResults!$A$1), ROW()-ROW($D$8)+1, 14),
    ""
)</f>
        <v>District</v>
      </c>
    </row>
    <row r="82" spans="4:17" x14ac:dyDescent="0.3">
      <c r="D82" s="5" cm="1">
        <f t="array" ref="D82">IF(
    ROW()-ROW($D$8)+1 &lt;= ROWS(_xlfn.ANCHORARRAY(_Helper_FilterResults!$A$1)),
    INDEX(_xlfn.ANCHORARRAY(_Helper_FilterResults!$A$1), ROW()-ROW($D$8)+1, 1),
    ""
)</f>
        <v>106150761</v>
      </c>
      <c r="E82" s="5" t="str" cm="1">
        <f t="array" ref="E82">IF(
    ROW()-ROW($D$8)+1 &lt;= ROWS(_xlfn.ANCHORARRAY(_Helper_FilterResults!$A$1)),
    INDEX(_xlfn.ANCHORARRAY(_Helper_FilterResults!$A$1), ROW()-ROW($D$8)+1, 2),
    ""
)</f>
        <v>MERCY HOSPITAL - BAKERSFIELD</v>
      </c>
      <c r="F82" s="5" t="str" cm="1">
        <f t="array" ref="F82">IF(
    ROW()-ROW($D$8)+1 &lt;= ROWS(_xlfn.ANCHORARRAY(_Helper_FilterResults!$A$1)),
    INDEX(_xlfn.ANCHORARRAY(_Helper_FilterResults!$A$1), ROW()-ROW($D$8)+1, 3),
    ""
)</f>
        <v>2215 TRUXTUN AVENUE</v>
      </c>
      <c r="G82" s="5" t="str" cm="1">
        <f t="array" ref="G82">IF(
    ROW()-ROW($D$8)+1 &lt;= ROWS(_xlfn.ANCHORARRAY(_Helper_FilterResults!$A$1)),
    INDEX(_xlfn.ANCHORARRAY(_Helper_FilterResults!$A$1), ROW()-ROW($D$8)+1, 4),
    ""
)</f>
        <v>BAKERSFIELD</v>
      </c>
      <c r="H82" s="5" cm="1">
        <f t="array" ref="H82">IF(
    ROW()-ROW($D$8)+1 &lt;= ROWS(_xlfn.ANCHORARRAY(_Helper_FilterResults!$A$1)),
    INDEX(_xlfn.ANCHORARRAY(_Helper_FilterResults!$A$1), ROW()-ROW($D$8)+1, 5),
    ""
)</f>
        <v>93301</v>
      </c>
      <c r="I82" s="28" t="str" cm="1">
        <f t="array" ref="I82">IF(
    ROW()-ROW($D$8)+1 &lt;= ROWS(_xlfn.ANCHORARRAY(_Helper_FilterResults!$A$1)),
    INDEX(_xlfn.ANCHORARRAY(_Helper_FilterResults!$A$1), ROW()-ROW($D$8)+1, 6),
    ""
)</f>
        <v>District 32</v>
      </c>
      <c r="J82" s="28" t="str" cm="1">
        <f t="array" ref="J82">IF(
    ROW()-ROW($D$8)+1 &lt;= ROWS(_xlfn.ANCHORARRAY(_Helper_FilterResults!$A$1)),
    INDEX(_xlfn.ANCHORARRAY(_Helper_FilterResults!$A$1), ROW()-ROW($D$8)+1, 7),
    ""
)</f>
        <v>District 12</v>
      </c>
      <c r="K82" s="28" t="str" cm="1">
        <f t="array" ref="K82">IF(
    ROW()-ROW($D$8)+1 &lt;= ROWS(_xlfn.ANCHORARRAY(_Helper_FilterResults!$A$1)),
    INDEX(_xlfn.ANCHORARRAY(_Helper_FilterResults!$A$1), ROW()-ROW($D$8)+1, 8),
    ""
)</f>
        <v>District 20</v>
      </c>
      <c r="L82" s="28" t="str" cm="1">
        <f t="array" ref="L82">IF(
    ROW()-ROW($D$8)+1 &lt;= ROWS(_xlfn.ANCHORARRAY(_Helper_FilterResults!$A$1)),
    INDEX(_xlfn.ANCHORARRAY(_Helper_FilterResults!$A$1), ROW()-ROW($D$8)+1, 9),
    ""
)</f>
        <v>District 22</v>
      </c>
      <c r="M82" s="28" t="str" cm="1">
        <f t="array" ref="M82">IF(
    ROW()-ROW($D$8)+1 &lt;= ROWS(_xlfn.ANCHORARRAY(_Helper_FilterResults!$A$1)),
    INDEX(_xlfn.ANCHORARRAY(_Helper_FilterResults!$A$1), ROW()-ROW($D$8)+1, 10),
    ""
)</f>
        <v>No</v>
      </c>
      <c r="N82" s="34" t="str" cm="1">
        <f t="array" ref="N82">IF(
    ROW()-ROW($D$8)+1 &lt;= ROWS(_xlfn.ANCHORARRAY(_Helper_FilterResults!$A$1)),
    INDEX(_xlfn.ANCHORARRAY(_Helper_FilterResults!$A$1), ROW()-ROW($D$8)+1, 11),
    ""
)</f>
        <v>No</v>
      </c>
      <c r="O82" s="28" t="str" cm="1">
        <f t="array" ref="O82">IF(
    ROW()-ROW($D$8)+1 &lt;= ROWS(_xlfn.ANCHORARRAY(_Helper_FilterResults!$A$1)),
    INDEX(_xlfn.ANCHORARRAY(_Helper_FilterResults!$A$1), ROW()-ROW($D$8)+1, 12),
    ""
)</f>
        <v>NA</v>
      </c>
      <c r="P82" s="33" t="str" cm="1">
        <f t="array" ref="P82">IF(
    ROW()-ROW($D$8)+1 &lt;= ROWS(_xlfn.ANCHORARRAY(_Helper_FilterResults!$A$1)),
    INDEX(_xlfn.ANCHORARRAY(_Helper_FilterResults!$A$1), ROW()-ROW($D$8)+1, 13),
    ""
)</f>
        <v>General Acute Care Hospital</v>
      </c>
      <c r="Q82" s="33" t="str" cm="1">
        <f t="array" ref="Q82">IF(
    ROW()-ROW($D$8)+1 &lt;= ROWS(_xlfn.ANCHORARRAY(_Helper_FilterResults!$A$1)),
    INDEX(_xlfn.ANCHORARRAY(_Helper_FilterResults!$A$1), ROW()-ROW($D$8)+1, 14),
    ""
)</f>
        <v>Non-Profit Corporation</v>
      </c>
    </row>
    <row r="83" spans="4:17" x14ac:dyDescent="0.3">
      <c r="D83" s="5" cm="1">
        <f t="array" ref="D83">IF(
    ROW()-ROW($D$8)+1 &lt;= ROWS(_xlfn.ANCHORARRAY(_Helper_FilterResults!$A$1)),
    INDEX(_xlfn.ANCHORARRAY(_Helper_FilterResults!$A$1), ROW()-ROW($D$8)+1, 1),
    ""
)</f>
        <v>106150775</v>
      </c>
      <c r="E83" s="5" t="str" cm="1">
        <f t="array" ref="E83">IF(
    ROW()-ROW($D$8)+1 &lt;= ROWS(_xlfn.ANCHORARRAY(_Helper_FilterResults!$A$1)),
    INDEX(_xlfn.ANCHORARRAY(_Helper_FilterResults!$A$1), ROW()-ROW($D$8)+1, 2),
    ""
)</f>
        <v>GOOD SAMARITAN HOSPITAL-BAKERSFIELD</v>
      </c>
      <c r="F83" s="5" t="str" cm="1">
        <f t="array" ref="F83">IF(
    ROW()-ROW($D$8)+1 &lt;= ROWS(_xlfn.ANCHORARRAY(_Helper_FilterResults!$A$1)),
    INDEX(_xlfn.ANCHORARRAY(_Helper_FilterResults!$A$1), ROW()-ROW($D$8)+1, 3),
    ""
)</f>
        <v>901 OLIVE DRIVE</v>
      </c>
      <c r="G83" s="5" t="str" cm="1">
        <f t="array" ref="G83">IF(
    ROW()-ROW($D$8)+1 &lt;= ROWS(_xlfn.ANCHORARRAY(_Helper_FilterResults!$A$1)),
    INDEX(_xlfn.ANCHORARRAY(_Helper_FilterResults!$A$1), ROW()-ROW($D$8)+1, 4),
    ""
)</f>
        <v>BAKERSFIELD</v>
      </c>
      <c r="H83" s="5" cm="1">
        <f t="array" ref="H83">IF(
    ROW()-ROW($D$8)+1 &lt;= ROWS(_xlfn.ANCHORARRAY(_Helper_FilterResults!$A$1)),
    INDEX(_xlfn.ANCHORARRAY(_Helper_FilterResults!$A$1), ROW()-ROW($D$8)+1, 5),
    ""
)</f>
        <v>93308</v>
      </c>
      <c r="I83" s="28" t="str" cm="1">
        <f t="array" ref="I83">IF(
    ROW()-ROW($D$8)+1 &lt;= ROWS(_xlfn.ANCHORARRAY(_Helper_FilterResults!$A$1)),
    INDEX(_xlfn.ANCHORARRAY(_Helper_FilterResults!$A$1), ROW()-ROW($D$8)+1, 6),
    ""
)</f>
        <v>District 32</v>
      </c>
      <c r="J83" s="28" t="str" cm="1">
        <f t="array" ref="J83">IF(
    ROW()-ROW($D$8)+1 &lt;= ROWS(_xlfn.ANCHORARRAY(_Helper_FilterResults!$A$1)),
    INDEX(_xlfn.ANCHORARRAY(_Helper_FilterResults!$A$1), ROW()-ROW($D$8)+1, 7),
    ""
)</f>
        <v>District 12</v>
      </c>
      <c r="K83" s="28" t="str" cm="1">
        <f t="array" ref="K83">IF(
    ROW()-ROW($D$8)+1 &lt;= ROWS(_xlfn.ANCHORARRAY(_Helper_FilterResults!$A$1)),
    INDEX(_xlfn.ANCHORARRAY(_Helper_FilterResults!$A$1), ROW()-ROW($D$8)+1, 8),
    ""
)</f>
        <v>District 20</v>
      </c>
      <c r="L83" s="28" t="str" cm="1">
        <f t="array" ref="L83">IF(
    ROW()-ROW($D$8)+1 &lt;= ROWS(_xlfn.ANCHORARRAY(_Helper_FilterResults!$A$1)),
    INDEX(_xlfn.ANCHORARRAY(_Helper_FilterResults!$A$1), ROW()-ROW($D$8)+1, 9),
    ""
)</f>
        <v>District 20</v>
      </c>
      <c r="M83" s="28" t="str" cm="1">
        <f t="array" ref="M83">IF(
    ROW()-ROW($D$8)+1 &lt;= ROWS(_xlfn.ANCHORARRAY(_Helper_FilterResults!$A$1)),
    INDEX(_xlfn.ANCHORARRAY(_Helper_FilterResults!$A$1), ROW()-ROW($D$8)+1, 10),
    ""
)</f>
        <v>No</v>
      </c>
      <c r="N83" s="34" t="str" cm="1">
        <f t="array" ref="N83">IF(
    ROW()-ROW($D$8)+1 &lt;= ROWS(_xlfn.ANCHORARRAY(_Helper_FilterResults!$A$1)),
    INDEX(_xlfn.ANCHORARRAY(_Helper_FilterResults!$A$1), ROW()-ROW($D$8)+1, 11),
    ""
)</f>
        <v>No</v>
      </c>
      <c r="O83" s="28" t="str" cm="1">
        <f t="array" ref="O83">IF(
    ROW()-ROW($D$8)+1 &lt;= ROWS(_xlfn.ANCHORARRAY(_Helper_FilterResults!$A$1)),
    INDEX(_xlfn.ANCHORARRAY(_Helper_FilterResults!$A$1), ROW()-ROW($D$8)+1, 12),
    ""
)</f>
        <v>NA</v>
      </c>
      <c r="P83" s="33" t="str" cm="1">
        <f t="array" ref="P83">IF(
    ROW()-ROW($D$8)+1 &lt;= ROWS(_xlfn.ANCHORARRAY(_Helper_FilterResults!$A$1)),
    INDEX(_xlfn.ANCHORARRAY(_Helper_FilterResults!$A$1), ROW()-ROW($D$8)+1, 13),
    ""
)</f>
        <v>General Acute Care Hospital</v>
      </c>
      <c r="Q83" s="33" t="str" cm="1">
        <f t="array" ref="Q83">IF(
    ROW()-ROW($D$8)+1 &lt;= ROWS(_xlfn.ANCHORARRAY(_Helper_FilterResults!$A$1)),
    INDEX(_xlfn.ANCHORARRAY(_Helper_FilterResults!$A$1), ROW()-ROW($D$8)+1, 14),
    ""
)</f>
        <v>NA</v>
      </c>
    </row>
    <row r="84" spans="4:17" x14ac:dyDescent="0.3">
      <c r="D84" s="5" cm="1">
        <f t="array" ref="D84">IF(
    ROW()-ROW($D$8)+1 &lt;= ROWS(_xlfn.ANCHORARRAY(_Helper_FilterResults!$A$1)),
    INDEX(_xlfn.ANCHORARRAY(_Helper_FilterResults!$A$1), ROW()-ROW($D$8)+1, 1),
    ""
)</f>
        <v>106150782</v>
      </c>
      <c r="E84" s="5" t="str" cm="1">
        <f t="array" ref="E84">IF(
    ROW()-ROW($D$8)+1 &lt;= ROWS(_xlfn.ANCHORARRAY(_Helper_FilterResults!$A$1)),
    INDEX(_xlfn.ANCHORARRAY(_Helper_FilterResults!$A$1), ROW()-ROW($D$8)+1, 2),
    ""
)</f>
        <v>RIDGECREST REGIONAL HOSPITAL</v>
      </c>
      <c r="F84" s="5" t="str" cm="1">
        <f t="array" ref="F84">IF(
    ROW()-ROW($D$8)+1 &lt;= ROWS(_xlfn.ANCHORARRAY(_Helper_FilterResults!$A$1)),
    INDEX(_xlfn.ANCHORARRAY(_Helper_FilterResults!$A$1), ROW()-ROW($D$8)+1, 3),
    ""
)</f>
        <v>1081 NORTH CHINA LAKE BLVD.</v>
      </c>
      <c r="G84" s="5" t="str" cm="1">
        <f t="array" ref="G84">IF(
    ROW()-ROW($D$8)+1 &lt;= ROWS(_xlfn.ANCHORARRAY(_Helper_FilterResults!$A$1)),
    INDEX(_xlfn.ANCHORARRAY(_Helper_FilterResults!$A$1), ROW()-ROW($D$8)+1, 4),
    ""
)</f>
        <v>RIDGECREST</v>
      </c>
      <c r="H84" s="5" cm="1">
        <f t="array" ref="H84">IF(
    ROW()-ROW($D$8)+1 &lt;= ROWS(_xlfn.ANCHORARRAY(_Helper_FilterResults!$A$1)),
    INDEX(_xlfn.ANCHORARRAY(_Helper_FilterResults!$A$1), ROW()-ROW($D$8)+1, 5),
    ""
)</f>
        <v>93555</v>
      </c>
      <c r="I84" s="28" t="str" cm="1">
        <f t="array" ref="I84">IF(
    ROW()-ROW($D$8)+1 &lt;= ROWS(_xlfn.ANCHORARRAY(_Helper_FilterResults!$A$1)),
    INDEX(_xlfn.ANCHORARRAY(_Helper_FilterResults!$A$1), ROW()-ROW($D$8)+1, 6),
    ""
)</f>
        <v>District 32</v>
      </c>
      <c r="J84" s="28" t="str" cm="1">
        <f t="array" ref="J84">IF(
    ROW()-ROW($D$8)+1 &lt;= ROWS(_xlfn.ANCHORARRAY(_Helper_FilterResults!$A$1)),
    INDEX(_xlfn.ANCHORARRAY(_Helper_FilterResults!$A$1), ROW()-ROW($D$8)+1, 7),
    ""
)</f>
        <v>District 12</v>
      </c>
      <c r="K84" s="28" t="str" cm="1">
        <f t="array" ref="K84">IF(
    ROW()-ROW($D$8)+1 &lt;= ROWS(_xlfn.ANCHORARRAY(_Helper_FilterResults!$A$1)),
    INDEX(_xlfn.ANCHORARRAY(_Helper_FilterResults!$A$1), ROW()-ROW($D$8)+1, 8),
    ""
)</f>
        <v>District 20</v>
      </c>
      <c r="L84" s="28" t="str" cm="1">
        <f t="array" ref="L84">IF(
    ROW()-ROW($D$8)+1 &lt;= ROWS(_xlfn.ANCHORARRAY(_Helper_FilterResults!$A$1)),
    INDEX(_xlfn.ANCHORARRAY(_Helper_FilterResults!$A$1), ROW()-ROW($D$8)+1, 9),
    ""
)</f>
        <v>District 20</v>
      </c>
      <c r="M84" s="28" t="str" cm="1">
        <f t="array" ref="M84">IF(
    ROW()-ROW($D$8)+1 &lt;= ROWS(_xlfn.ANCHORARRAY(_Helper_FilterResults!$A$1)),
    INDEX(_xlfn.ANCHORARRAY(_Helper_FilterResults!$A$1), ROW()-ROW($D$8)+1, 10),
    ""
)</f>
        <v>No</v>
      </c>
      <c r="N84" s="34" t="str" cm="1">
        <f t="array" ref="N84">IF(
    ROW()-ROW($D$8)+1 &lt;= ROWS(_xlfn.ANCHORARRAY(_Helper_FilterResults!$A$1)),
    INDEX(_xlfn.ANCHORARRAY(_Helper_FilterResults!$A$1), ROW()-ROW($D$8)+1, 11),
    ""
)</f>
        <v>Yes</v>
      </c>
      <c r="O84" s="28" t="str" cm="1">
        <f t="array" ref="O84">IF(
    ROW()-ROW($D$8)+1 &lt;= ROWS(_xlfn.ANCHORARRAY(_Helper_FilterResults!$A$1)),
    INDEX(_xlfn.ANCHORARRAY(_Helper_FilterResults!$A$1), ROW()-ROW($D$8)+1, 12),
    ""
)</f>
        <v>Level IV</v>
      </c>
      <c r="P84" s="33" t="str" cm="1">
        <f t="array" ref="P84">IF(
    ROW()-ROW($D$8)+1 &lt;= ROWS(_xlfn.ANCHORARRAY(_Helper_FilterResults!$A$1)),
    INDEX(_xlfn.ANCHORARRAY(_Helper_FilterResults!$A$1), ROW()-ROW($D$8)+1, 13),
    ""
)</f>
        <v>General Acute Care Hospital</v>
      </c>
      <c r="Q84" s="33" t="str" cm="1">
        <f t="array" ref="Q84">IF(
    ROW()-ROW($D$8)+1 &lt;= ROWS(_xlfn.ANCHORARRAY(_Helper_FilterResults!$A$1)),
    INDEX(_xlfn.ANCHORARRAY(_Helper_FilterResults!$A$1), ROW()-ROW($D$8)+1, 14),
    ""
)</f>
        <v>Non-Profit Corporation</v>
      </c>
    </row>
    <row r="85" spans="4:17" x14ac:dyDescent="0.3">
      <c r="D85" s="5" cm="1">
        <f t="array" ref="D85">IF(
    ROW()-ROW($D$8)+1 &lt;= ROWS(_xlfn.ANCHORARRAY(_Helper_FilterResults!$A$1)),
    INDEX(_xlfn.ANCHORARRAY(_Helper_FilterResults!$A$1), ROW()-ROW($D$8)+1, 1),
    ""
)</f>
        <v>106150788</v>
      </c>
      <c r="E85" s="5" t="str" cm="1">
        <f t="array" ref="E85">IF(
    ROW()-ROW($D$8)+1 &lt;= ROWS(_xlfn.ANCHORARRAY(_Helper_FilterResults!$A$1)),
    INDEX(_xlfn.ANCHORARRAY(_Helper_FilterResults!$A$1), ROW()-ROW($D$8)+1, 2),
    ""
)</f>
        <v>ADVENTIST HEALTH BAKERSFIELD</v>
      </c>
      <c r="F85" s="5" t="str" cm="1">
        <f t="array" ref="F85">IF(
    ROW()-ROW($D$8)+1 &lt;= ROWS(_xlfn.ANCHORARRAY(_Helper_FilterResults!$A$1)),
    INDEX(_xlfn.ANCHORARRAY(_Helper_FilterResults!$A$1), ROW()-ROW($D$8)+1, 3),
    ""
)</f>
        <v>2615 CHESTER AVENUE</v>
      </c>
      <c r="G85" s="5" t="str" cm="1">
        <f t="array" ref="G85">IF(
    ROW()-ROW($D$8)+1 &lt;= ROWS(_xlfn.ANCHORARRAY(_Helper_FilterResults!$A$1)),
    INDEX(_xlfn.ANCHORARRAY(_Helper_FilterResults!$A$1), ROW()-ROW($D$8)+1, 4),
    ""
)</f>
        <v>BAKERSFIELD</v>
      </c>
      <c r="H85" s="5" cm="1">
        <f t="array" ref="H85">IF(
    ROW()-ROW($D$8)+1 &lt;= ROWS(_xlfn.ANCHORARRAY(_Helper_FilterResults!$A$1)),
    INDEX(_xlfn.ANCHORARRAY(_Helper_FilterResults!$A$1), ROW()-ROW($D$8)+1, 5),
    ""
)</f>
        <v>93301</v>
      </c>
      <c r="I85" s="28" t="str" cm="1">
        <f t="array" ref="I85">IF(
    ROW()-ROW($D$8)+1 &lt;= ROWS(_xlfn.ANCHORARRAY(_Helper_FilterResults!$A$1)),
    INDEX(_xlfn.ANCHORARRAY(_Helper_FilterResults!$A$1), ROW()-ROW($D$8)+1, 6),
    ""
)</f>
        <v>District 32</v>
      </c>
      <c r="J85" s="28" t="str" cm="1">
        <f t="array" ref="J85">IF(
    ROW()-ROW($D$8)+1 &lt;= ROWS(_xlfn.ANCHORARRAY(_Helper_FilterResults!$A$1)),
    INDEX(_xlfn.ANCHORARRAY(_Helper_FilterResults!$A$1), ROW()-ROW($D$8)+1, 7),
    ""
)</f>
        <v>District 12</v>
      </c>
      <c r="K85" s="28" t="str" cm="1">
        <f t="array" ref="K85">IF(
    ROW()-ROW($D$8)+1 &lt;= ROWS(_xlfn.ANCHORARRAY(_Helper_FilterResults!$A$1)),
    INDEX(_xlfn.ANCHORARRAY(_Helper_FilterResults!$A$1), ROW()-ROW($D$8)+1, 8),
    ""
)</f>
        <v>District 20</v>
      </c>
      <c r="L85" s="28" t="str" cm="1">
        <f t="array" ref="L85">IF(
    ROW()-ROW($D$8)+1 &lt;= ROWS(_xlfn.ANCHORARRAY(_Helper_FilterResults!$A$1)),
    INDEX(_xlfn.ANCHORARRAY(_Helper_FilterResults!$A$1), ROW()-ROW($D$8)+1, 9),
    ""
)</f>
        <v>District 22</v>
      </c>
      <c r="M85" s="28" t="str" cm="1">
        <f t="array" ref="M85">IF(
    ROW()-ROW($D$8)+1 &lt;= ROWS(_xlfn.ANCHORARRAY(_Helper_FilterResults!$A$1)),
    INDEX(_xlfn.ANCHORARRAY(_Helper_FilterResults!$A$1), ROW()-ROW($D$8)+1, 10),
    ""
)</f>
        <v>No</v>
      </c>
      <c r="N85" s="34" t="str" cm="1">
        <f t="array" ref="N85">IF(
    ROW()-ROW($D$8)+1 &lt;= ROWS(_xlfn.ANCHORARRAY(_Helper_FilterResults!$A$1)),
    INDEX(_xlfn.ANCHORARRAY(_Helper_FilterResults!$A$1), ROW()-ROW($D$8)+1, 11),
    ""
)</f>
        <v>No</v>
      </c>
      <c r="O85" s="28" t="str" cm="1">
        <f t="array" ref="O85">IF(
    ROW()-ROW($D$8)+1 &lt;= ROWS(_xlfn.ANCHORARRAY(_Helper_FilterResults!$A$1)),
    INDEX(_xlfn.ANCHORARRAY(_Helper_FilterResults!$A$1), ROW()-ROW($D$8)+1, 12),
    ""
)</f>
        <v>NA</v>
      </c>
      <c r="P85" s="33" t="str" cm="1">
        <f t="array" ref="P85">IF(
    ROW()-ROW($D$8)+1 &lt;= ROWS(_xlfn.ANCHORARRAY(_Helper_FilterResults!$A$1)),
    INDEX(_xlfn.ANCHORARRAY(_Helper_FilterResults!$A$1), ROW()-ROW($D$8)+1, 13),
    ""
)</f>
        <v>General Acute Care Hospital</v>
      </c>
      <c r="Q85" s="33" t="str" cm="1">
        <f t="array" ref="Q85">IF(
    ROW()-ROW($D$8)+1 &lt;= ROWS(_xlfn.ANCHORARRAY(_Helper_FilterResults!$A$1)),
    INDEX(_xlfn.ANCHORARRAY(_Helper_FilterResults!$A$1), ROW()-ROW($D$8)+1, 14),
    ""
)</f>
        <v>Non-Profit Corporation</v>
      </c>
    </row>
    <row r="86" spans="4:17" x14ac:dyDescent="0.3">
      <c r="D86" s="5" cm="1">
        <f t="array" ref="D86">IF(
    ROW()-ROW($D$8)+1 &lt;= ROWS(_xlfn.ANCHORARRAY(_Helper_FilterResults!$A$1)),
    INDEX(_xlfn.ANCHORARRAY(_Helper_FilterResults!$A$1), ROW()-ROW($D$8)+1, 1),
    ""
)</f>
        <v>106150820</v>
      </c>
      <c r="E86" s="5" t="str" cm="1">
        <f t="array" ref="E86">IF(
    ROW()-ROW($D$8)+1 &lt;= ROWS(_xlfn.ANCHORARRAY(_Helper_FilterResults!$A$1)),
    INDEX(_xlfn.ANCHORARRAY(_Helper_FilterResults!$A$1), ROW()-ROW($D$8)+1, 2),
    ""
)</f>
        <v>CENTRAL CALIFORNIA REHABILITATION HOSPITAL</v>
      </c>
      <c r="F86" s="5" t="str" cm="1">
        <f t="array" ref="F86">IF(
    ROW()-ROW($D$8)+1 &lt;= ROWS(_xlfn.ANCHORARRAY(_Helper_FilterResults!$A$1)),
    INDEX(_xlfn.ANCHORARRAY(_Helper_FilterResults!$A$1), ROW()-ROW($D$8)+1, 3),
    ""
)</f>
        <v>4400 KIRKCALDY DRIVE</v>
      </c>
      <c r="G86" s="5" t="str" cm="1">
        <f t="array" ref="G86">IF(
    ROW()-ROW($D$8)+1 &lt;= ROWS(_xlfn.ANCHORARRAY(_Helper_FilterResults!$A$1)),
    INDEX(_xlfn.ANCHORARRAY(_Helper_FilterResults!$A$1), ROW()-ROW($D$8)+1, 4),
    ""
)</f>
        <v>BAKERSFIELD</v>
      </c>
      <c r="H86" s="5" cm="1">
        <f t="array" ref="H86">IF(
    ROW()-ROW($D$8)+1 &lt;= ROWS(_xlfn.ANCHORARRAY(_Helper_FilterResults!$A$1)),
    INDEX(_xlfn.ANCHORARRAY(_Helper_FilterResults!$A$1), ROW()-ROW($D$8)+1, 5),
    ""
)</f>
        <v>93306</v>
      </c>
      <c r="I86" s="28" t="str" cm="1">
        <f t="array" ref="I86">IF(
    ROW()-ROW($D$8)+1 &lt;= ROWS(_xlfn.ANCHORARRAY(_Helper_FilterResults!$A$1)),
    INDEX(_xlfn.ANCHORARRAY(_Helper_FilterResults!$A$1), ROW()-ROW($D$8)+1, 6),
    ""
)</f>
        <v>District 32</v>
      </c>
      <c r="J86" s="28" t="str" cm="1">
        <f t="array" ref="J86">IF(
    ROW()-ROW($D$8)+1 &lt;= ROWS(_xlfn.ANCHORARRAY(_Helper_FilterResults!$A$1)),
    INDEX(_xlfn.ANCHORARRAY(_Helper_FilterResults!$A$1), ROW()-ROW($D$8)+1, 7),
    ""
)</f>
        <v>District 12</v>
      </c>
      <c r="K86" s="28" t="str" cm="1">
        <f t="array" ref="K86">IF(
    ROW()-ROW($D$8)+1 &lt;= ROWS(_xlfn.ANCHORARRAY(_Helper_FilterResults!$A$1)),
    INDEX(_xlfn.ANCHORARRAY(_Helper_FilterResults!$A$1), ROW()-ROW($D$8)+1, 8),
    ""
)</f>
        <v>District 20</v>
      </c>
      <c r="L86" s="28" t="str" cm="1">
        <f t="array" ref="L86">IF(
    ROW()-ROW($D$8)+1 &lt;= ROWS(_xlfn.ANCHORARRAY(_Helper_FilterResults!$A$1)),
    INDEX(_xlfn.ANCHORARRAY(_Helper_FilterResults!$A$1), ROW()-ROW($D$8)+1, 9),
    ""
)</f>
        <v>District 20</v>
      </c>
      <c r="M86" s="28" t="str" cm="1">
        <f t="array" ref="M86">IF(
    ROW()-ROW($D$8)+1 &lt;= ROWS(_xlfn.ANCHORARRAY(_Helper_FilterResults!$A$1)),
    INDEX(_xlfn.ANCHORARRAY(_Helper_FilterResults!$A$1), ROW()-ROW($D$8)+1, 10),
    ""
)</f>
        <v>No</v>
      </c>
      <c r="N86" s="34" t="str" cm="1">
        <f t="array" ref="N86">IF(
    ROW()-ROW($D$8)+1 &lt;= ROWS(_xlfn.ANCHORARRAY(_Helper_FilterResults!$A$1)),
    INDEX(_xlfn.ANCHORARRAY(_Helper_FilterResults!$A$1), ROW()-ROW($D$8)+1, 11),
    ""
)</f>
        <v>No</v>
      </c>
      <c r="O86" s="28" t="str" cm="1">
        <f t="array" ref="O86">IF(
    ROW()-ROW($D$8)+1 &lt;= ROWS(_xlfn.ANCHORARRAY(_Helper_FilterResults!$A$1)),
    INDEX(_xlfn.ANCHORARRAY(_Helper_FilterResults!$A$1), ROW()-ROW($D$8)+1, 12),
    ""
)</f>
        <v>NA</v>
      </c>
      <c r="P86" s="33" t="str" cm="1">
        <f t="array" ref="P86">IF(
    ROW()-ROW($D$8)+1 &lt;= ROWS(_xlfn.ANCHORARRAY(_Helper_FilterResults!$A$1)),
    INDEX(_xlfn.ANCHORARRAY(_Helper_FilterResults!$A$1), ROW()-ROW($D$8)+1, 13),
    ""
)</f>
        <v>General Acute Care Hospital</v>
      </c>
      <c r="Q86" s="33" t="str" cm="1">
        <f t="array" ref="Q86">IF(
    ROW()-ROW($D$8)+1 &lt;= ROWS(_xlfn.ANCHORARRAY(_Helper_FilterResults!$A$1)),
    INDEX(_xlfn.ANCHORARRAY(_Helper_FilterResults!$A$1), ROW()-ROW($D$8)+1, 14),
    ""
)</f>
        <v>Investor - LLC</v>
      </c>
    </row>
    <row r="87" spans="4:17" x14ac:dyDescent="0.3">
      <c r="D87" s="5" cm="1">
        <f t="array" ref="D87">IF(
    ROW()-ROW($D$8)+1 &lt;= ROWS(_xlfn.ANCHORARRAY(_Helper_FilterResults!$A$1)),
    INDEX(_xlfn.ANCHORARRAY(_Helper_FilterResults!$A$1), ROW()-ROW($D$8)+1, 1),
    ""
)</f>
        <v>106154022</v>
      </c>
      <c r="E87" s="5" t="str" cm="1">
        <f t="array" ref="E87">IF(
    ROW()-ROW($D$8)+1 &lt;= ROWS(_xlfn.ANCHORARRAY(_Helper_FilterResults!$A$1)),
    INDEX(_xlfn.ANCHORARRAY(_Helper_FilterResults!$A$1), ROW()-ROW($D$8)+1, 2),
    ""
)</f>
        <v>ENCOMPASS HEALTH REHABILITATION HOSPITAL OF BAKERSFIELD</v>
      </c>
      <c r="F87" s="5" t="str" cm="1">
        <f t="array" ref="F87">IF(
    ROW()-ROW($D$8)+1 &lt;= ROWS(_xlfn.ANCHORARRAY(_Helper_FilterResults!$A$1)),
    INDEX(_xlfn.ANCHORARRAY(_Helper_FilterResults!$A$1), ROW()-ROW($D$8)+1, 3),
    ""
)</f>
        <v>5001 COMMERCE DRIVE</v>
      </c>
      <c r="G87" s="5" t="str" cm="1">
        <f t="array" ref="G87">IF(
    ROW()-ROW($D$8)+1 &lt;= ROWS(_xlfn.ANCHORARRAY(_Helper_FilterResults!$A$1)),
    INDEX(_xlfn.ANCHORARRAY(_Helper_FilterResults!$A$1), ROW()-ROW($D$8)+1, 4),
    ""
)</f>
        <v>BAKERSFIELD</v>
      </c>
      <c r="H87" s="5" cm="1">
        <f t="array" ref="H87">IF(
    ROW()-ROW($D$8)+1 &lt;= ROWS(_xlfn.ANCHORARRAY(_Helper_FilterResults!$A$1)),
    INDEX(_xlfn.ANCHORARRAY(_Helper_FilterResults!$A$1), ROW()-ROW($D$8)+1, 5),
    ""
)</f>
        <v>93309</v>
      </c>
      <c r="I87" s="28" t="str" cm="1">
        <f t="array" ref="I87">IF(
    ROW()-ROW($D$8)+1 &lt;= ROWS(_xlfn.ANCHORARRAY(_Helper_FilterResults!$A$1)),
    INDEX(_xlfn.ANCHORARRAY(_Helper_FilterResults!$A$1), ROW()-ROW($D$8)+1, 6),
    ""
)</f>
        <v>District 32</v>
      </c>
      <c r="J87" s="28" t="str" cm="1">
        <f t="array" ref="J87">IF(
    ROW()-ROW($D$8)+1 &lt;= ROWS(_xlfn.ANCHORARRAY(_Helper_FilterResults!$A$1)),
    INDEX(_xlfn.ANCHORARRAY(_Helper_FilterResults!$A$1), ROW()-ROW($D$8)+1, 7),
    ""
)</f>
        <v>District 12</v>
      </c>
      <c r="K87" s="28" t="str" cm="1">
        <f t="array" ref="K87">IF(
    ROW()-ROW($D$8)+1 &lt;= ROWS(_xlfn.ANCHORARRAY(_Helper_FilterResults!$A$1)),
    INDEX(_xlfn.ANCHORARRAY(_Helper_FilterResults!$A$1), ROW()-ROW($D$8)+1, 8),
    ""
)</f>
        <v>District 20</v>
      </c>
      <c r="L87" s="28" t="str" cm="1">
        <f t="array" ref="L87">IF(
    ROW()-ROW($D$8)+1 &lt;= ROWS(_xlfn.ANCHORARRAY(_Helper_FilterResults!$A$1)),
    INDEX(_xlfn.ANCHORARRAY(_Helper_FilterResults!$A$1), ROW()-ROW($D$8)+1, 9),
    ""
)</f>
        <v>District 20</v>
      </c>
      <c r="M87" s="28" t="str" cm="1">
        <f t="array" ref="M87">IF(
    ROW()-ROW($D$8)+1 &lt;= ROWS(_xlfn.ANCHORARRAY(_Helper_FilterResults!$A$1)),
    INDEX(_xlfn.ANCHORARRAY(_Helper_FilterResults!$A$1), ROW()-ROW($D$8)+1, 10),
    ""
)</f>
        <v>No</v>
      </c>
      <c r="N87" s="34" t="str" cm="1">
        <f t="array" ref="N87">IF(
    ROW()-ROW($D$8)+1 &lt;= ROWS(_xlfn.ANCHORARRAY(_Helper_FilterResults!$A$1)),
    INDEX(_xlfn.ANCHORARRAY(_Helper_FilterResults!$A$1), ROW()-ROW($D$8)+1, 11),
    ""
)</f>
        <v>No</v>
      </c>
      <c r="O87" s="28" t="str" cm="1">
        <f t="array" ref="O87">IF(
    ROW()-ROW($D$8)+1 &lt;= ROWS(_xlfn.ANCHORARRAY(_Helper_FilterResults!$A$1)),
    INDEX(_xlfn.ANCHORARRAY(_Helper_FilterResults!$A$1), ROW()-ROW($D$8)+1, 12),
    ""
)</f>
        <v>NA</v>
      </c>
      <c r="P87" s="33" t="str" cm="1">
        <f t="array" ref="P87">IF(
    ROW()-ROW($D$8)+1 &lt;= ROWS(_xlfn.ANCHORARRAY(_Helper_FilterResults!$A$1)),
    INDEX(_xlfn.ANCHORARRAY(_Helper_FilterResults!$A$1), ROW()-ROW($D$8)+1, 13),
    ""
)</f>
        <v>General Acute Care Hospital</v>
      </c>
      <c r="Q87" s="33" t="str" cm="1">
        <f t="array" ref="Q87">IF(
    ROW()-ROW($D$8)+1 &lt;= ROWS(_xlfn.ANCHORARRAY(_Helper_FilterResults!$A$1)),
    INDEX(_xlfn.ANCHORARRAY(_Helper_FilterResults!$A$1), ROW()-ROW($D$8)+1, 14),
    ""
)</f>
        <v>Investor - LLC</v>
      </c>
    </row>
    <row r="88" spans="4:17" x14ac:dyDescent="0.3">
      <c r="D88" s="5" cm="1">
        <f t="array" ref="D88">IF(
    ROW()-ROW($D$8)+1 &lt;= ROWS(_xlfn.ANCHORARRAY(_Helper_FilterResults!$A$1)),
    INDEX(_xlfn.ANCHORARRAY(_Helper_FilterResults!$A$1), ROW()-ROW($D$8)+1, 1),
    ""
)</f>
        <v>106154044</v>
      </c>
      <c r="E88" s="5" t="str" cm="1">
        <f t="array" ref="E88">IF(
    ROW()-ROW($D$8)+1 &lt;= ROWS(_xlfn.ANCHORARRAY(_Helper_FilterResults!$A$1)),
    INDEX(_xlfn.ANCHORARRAY(_Helper_FilterResults!$A$1), ROW()-ROW($D$8)+1, 2),
    ""
)</f>
        <v>BAKERSFIELD BEHAVORIAL HEALTHCARE HOSPITAL, LLC</v>
      </c>
      <c r="F88" s="5" t="str" cm="1">
        <f t="array" ref="F88">IF(
    ROW()-ROW($D$8)+1 &lt;= ROWS(_xlfn.ANCHORARRAY(_Helper_FilterResults!$A$1)),
    INDEX(_xlfn.ANCHORARRAY(_Helper_FilterResults!$A$1), ROW()-ROW($D$8)+1, 3),
    ""
)</f>
        <v>5201 WHITE LANE</v>
      </c>
      <c r="G88" s="5" t="str" cm="1">
        <f t="array" ref="G88">IF(
    ROW()-ROW($D$8)+1 &lt;= ROWS(_xlfn.ANCHORARRAY(_Helper_FilterResults!$A$1)),
    INDEX(_xlfn.ANCHORARRAY(_Helper_FilterResults!$A$1), ROW()-ROW($D$8)+1, 4),
    ""
)</f>
        <v>BAKERSFIELD</v>
      </c>
      <c r="H88" s="5" cm="1">
        <f t="array" ref="H88">IF(
    ROW()-ROW($D$8)+1 &lt;= ROWS(_xlfn.ANCHORARRAY(_Helper_FilterResults!$A$1)),
    INDEX(_xlfn.ANCHORARRAY(_Helper_FilterResults!$A$1), ROW()-ROW($D$8)+1, 5),
    ""
)</f>
        <v>93309</v>
      </c>
      <c r="I88" s="28" t="str" cm="1">
        <f t="array" ref="I88">IF(
    ROW()-ROW($D$8)+1 &lt;= ROWS(_xlfn.ANCHORARRAY(_Helper_FilterResults!$A$1)),
    INDEX(_xlfn.ANCHORARRAY(_Helper_FilterResults!$A$1), ROW()-ROW($D$8)+1, 6),
    ""
)</f>
        <v>District 35</v>
      </c>
      <c r="J88" s="28" t="str" cm="1">
        <f t="array" ref="J88">IF(
    ROW()-ROW($D$8)+1 &lt;= ROWS(_xlfn.ANCHORARRAY(_Helper_FilterResults!$A$1)),
    INDEX(_xlfn.ANCHORARRAY(_Helper_FilterResults!$A$1), ROW()-ROW($D$8)+1, 7),
    ""
)</f>
        <v>District 16</v>
      </c>
      <c r="K88" s="28" t="str" cm="1">
        <f t="array" ref="K88">IF(
    ROW()-ROW($D$8)+1 &lt;= ROWS(_xlfn.ANCHORARRAY(_Helper_FilterResults!$A$1)),
    INDEX(_xlfn.ANCHORARRAY(_Helper_FilterResults!$A$1), ROW()-ROW($D$8)+1, 8),
    ""
)</f>
        <v>District 22</v>
      </c>
      <c r="L88" s="28" t="str" cm="1">
        <f t="array" ref="L88">IF(
    ROW()-ROW($D$8)+1 &lt;= ROWS(_xlfn.ANCHORARRAY(_Helper_FilterResults!$A$1)),
    INDEX(_xlfn.ANCHORARRAY(_Helper_FilterResults!$A$1), ROW()-ROW($D$8)+1, 9),
    ""
)</f>
        <v>District 22</v>
      </c>
      <c r="M88" s="28" t="str" cm="1">
        <f t="array" ref="M88">IF(
    ROW()-ROW($D$8)+1 &lt;= ROWS(_xlfn.ANCHORARRAY(_Helper_FilterResults!$A$1)),
    INDEX(_xlfn.ANCHORARRAY(_Helper_FilterResults!$A$1), ROW()-ROW($D$8)+1, 10),
    ""
)</f>
        <v>No</v>
      </c>
      <c r="N88" s="34" t="str" cm="1">
        <f t="array" ref="N88">IF(
    ROW()-ROW($D$8)+1 &lt;= ROWS(_xlfn.ANCHORARRAY(_Helper_FilterResults!$A$1)),
    INDEX(_xlfn.ANCHORARRAY(_Helper_FilterResults!$A$1), ROW()-ROW($D$8)+1, 11),
    ""
)</f>
        <v>No</v>
      </c>
      <c r="O88" s="28" t="str" cm="1">
        <f t="array" ref="O88">IF(
    ROW()-ROW($D$8)+1 &lt;= ROWS(_xlfn.ANCHORARRAY(_Helper_FilterResults!$A$1)),
    INDEX(_xlfn.ANCHORARRAY(_Helper_FilterResults!$A$1), ROW()-ROW($D$8)+1, 12),
    ""
)</f>
        <v>NA</v>
      </c>
      <c r="P88" s="33" t="str" cm="1">
        <f t="array" ref="P88">IF(
    ROW()-ROW($D$8)+1 &lt;= ROWS(_xlfn.ANCHORARRAY(_Helper_FilterResults!$A$1)),
    INDEX(_xlfn.ANCHORARRAY(_Helper_FilterResults!$A$1), ROW()-ROW($D$8)+1, 13),
    ""
)</f>
        <v>Acute Psychiatric Hospital</v>
      </c>
      <c r="Q88" s="33" t="str" cm="1">
        <f t="array" ref="Q88">IF(
    ROW()-ROW($D$8)+1 &lt;= ROWS(_xlfn.ANCHORARRAY(_Helper_FilterResults!$A$1)),
    INDEX(_xlfn.ANCHORARRAY(_Helper_FilterResults!$A$1), ROW()-ROW($D$8)+1, 14),
    ""
)</f>
        <v>Investor - LLC</v>
      </c>
    </row>
    <row r="89" spans="4:17" x14ac:dyDescent="0.3">
      <c r="D89" s="5" cm="1">
        <f t="array" ref="D89">IF(
    ROW()-ROW($D$8)+1 &lt;= ROWS(_xlfn.ANCHORARRAY(_Helper_FilterResults!$A$1)),
    INDEX(_xlfn.ANCHORARRAY(_Helper_FilterResults!$A$1), ROW()-ROW($D$8)+1, 1),
    ""
)</f>
        <v>106154101</v>
      </c>
      <c r="E89" s="5" t="str" cm="1">
        <f t="array" ref="E89">IF(
    ROW()-ROW($D$8)+1 &lt;= ROWS(_xlfn.ANCHORARRAY(_Helper_FilterResults!$A$1)),
    INDEX(_xlfn.ANCHORARRAY(_Helper_FilterResults!$A$1), ROW()-ROW($D$8)+1, 2),
    ""
)</f>
        <v>ADVENTIST HEALTH SPECIALTY BAKERSFIELD</v>
      </c>
      <c r="F89" s="5" t="str" cm="1">
        <f t="array" ref="F89">IF(
    ROW()-ROW($D$8)+1 &lt;= ROWS(_xlfn.ANCHORARRAY(_Helper_FilterResults!$A$1)),
    INDEX(_xlfn.ANCHORARRAY(_Helper_FilterResults!$A$1), ROW()-ROW($D$8)+1, 3),
    ""
)</f>
        <v>3001 SILLECT AVENUE</v>
      </c>
      <c r="G89" s="5" t="str" cm="1">
        <f t="array" ref="G89">IF(
    ROW()-ROW($D$8)+1 &lt;= ROWS(_xlfn.ANCHORARRAY(_Helper_FilterResults!$A$1)),
    INDEX(_xlfn.ANCHORARRAY(_Helper_FilterResults!$A$1), ROW()-ROW($D$8)+1, 4),
    ""
)</f>
        <v>BAKERSFIELD</v>
      </c>
      <c r="H89" s="5" cm="1">
        <f t="array" ref="H89">IF(
    ROW()-ROW($D$8)+1 &lt;= ROWS(_xlfn.ANCHORARRAY(_Helper_FilterResults!$A$1)),
    INDEX(_xlfn.ANCHORARRAY(_Helper_FilterResults!$A$1), ROW()-ROW($D$8)+1, 5),
    ""
)</f>
        <v>93308</v>
      </c>
      <c r="I89" s="28" t="str" cm="1">
        <f t="array" ref="I89">IF(
    ROW()-ROW($D$8)+1 &lt;= ROWS(_xlfn.ANCHORARRAY(_Helper_FilterResults!$A$1)),
    INDEX(_xlfn.ANCHORARRAY(_Helper_FilterResults!$A$1), ROW()-ROW($D$8)+1, 6),
    ""
)</f>
        <v>District 32</v>
      </c>
      <c r="J89" s="28" t="str" cm="1">
        <f t="array" ref="J89">IF(
    ROW()-ROW($D$8)+1 &lt;= ROWS(_xlfn.ANCHORARRAY(_Helper_FilterResults!$A$1)),
    INDEX(_xlfn.ANCHORARRAY(_Helper_FilterResults!$A$1), ROW()-ROW($D$8)+1, 7),
    ""
)</f>
        <v>District 12</v>
      </c>
      <c r="K89" s="28" t="str" cm="1">
        <f t="array" ref="K89">IF(
    ROW()-ROW($D$8)+1 &lt;= ROWS(_xlfn.ANCHORARRAY(_Helper_FilterResults!$A$1)),
    INDEX(_xlfn.ANCHORARRAY(_Helper_FilterResults!$A$1), ROW()-ROW($D$8)+1, 8),
    ""
)</f>
        <v>District 20</v>
      </c>
      <c r="L89" s="28" t="str" cm="1">
        <f t="array" ref="L89">IF(
    ROW()-ROW($D$8)+1 &lt;= ROWS(_xlfn.ANCHORARRAY(_Helper_FilterResults!$A$1)),
    INDEX(_xlfn.ANCHORARRAY(_Helper_FilterResults!$A$1), ROW()-ROW($D$8)+1, 9),
    ""
)</f>
        <v>District 20</v>
      </c>
      <c r="M89" s="28" t="str" cm="1">
        <f t="array" ref="M89">IF(
    ROW()-ROW($D$8)+1 &lt;= ROWS(_xlfn.ANCHORARRAY(_Helper_FilterResults!$A$1)),
    INDEX(_xlfn.ANCHORARRAY(_Helper_FilterResults!$A$1), ROW()-ROW($D$8)+1, 10),
    ""
)</f>
        <v>No</v>
      </c>
      <c r="N89" s="34" t="str" cm="1">
        <f t="array" ref="N89">IF(
    ROW()-ROW($D$8)+1 &lt;= ROWS(_xlfn.ANCHORARRAY(_Helper_FilterResults!$A$1)),
    INDEX(_xlfn.ANCHORARRAY(_Helper_FilterResults!$A$1), ROW()-ROW($D$8)+1, 11),
    ""
)</f>
        <v>No</v>
      </c>
      <c r="O89" s="28" t="str" cm="1">
        <f t="array" ref="O89">IF(
    ROW()-ROW($D$8)+1 &lt;= ROWS(_xlfn.ANCHORARRAY(_Helper_FilterResults!$A$1)),
    INDEX(_xlfn.ANCHORARRAY(_Helper_FilterResults!$A$1), ROW()-ROW($D$8)+1, 12),
    ""
)</f>
        <v>NA</v>
      </c>
      <c r="P89" s="33" t="str" cm="1">
        <f t="array" ref="P89">IF(
    ROW()-ROW($D$8)+1 &lt;= ROWS(_xlfn.ANCHORARRAY(_Helper_FilterResults!$A$1)),
    INDEX(_xlfn.ANCHORARRAY(_Helper_FilterResults!$A$1), ROW()-ROW($D$8)+1, 13),
    ""
)</f>
        <v>General Acute Care Hospital</v>
      </c>
      <c r="Q89" s="33" t="str" cm="1">
        <f t="array" ref="Q89">IF(
    ROW()-ROW($D$8)+1 &lt;= ROWS(_xlfn.ANCHORARRAY(_Helper_FilterResults!$A$1)),
    INDEX(_xlfn.ANCHORARRAY(_Helper_FilterResults!$A$1), ROW()-ROW($D$8)+1, 14),
    ""
)</f>
        <v>Non-Profit Corporation</v>
      </c>
    </row>
    <row r="90" spans="4:17" x14ac:dyDescent="0.3">
      <c r="D90" s="5" cm="1">
        <f t="array" ref="D90">IF(
    ROW()-ROW($D$8)+1 &lt;= ROWS(_xlfn.ANCHORARRAY(_Helper_FilterResults!$A$1)),
    INDEX(_xlfn.ANCHORARRAY(_Helper_FilterResults!$A$1), ROW()-ROW($D$8)+1, 1),
    ""
)</f>
        <v>106154108</v>
      </c>
      <c r="E90" s="5" t="str" cm="1">
        <f t="array" ref="E90">IF(
    ROW()-ROW($D$8)+1 &lt;= ROWS(_xlfn.ANCHORARRAY(_Helper_FilterResults!$A$1)),
    INDEX(_xlfn.ANCHORARRAY(_Helper_FilterResults!$A$1), ROW()-ROW($D$8)+1, 2),
    ""
)</f>
        <v>MERCY SOUTHWEST HOSPITAL</v>
      </c>
      <c r="F90" s="5" t="str" cm="1">
        <f t="array" ref="F90">IF(
    ROW()-ROW($D$8)+1 &lt;= ROWS(_xlfn.ANCHORARRAY(_Helper_FilterResults!$A$1)),
    INDEX(_xlfn.ANCHORARRAY(_Helper_FilterResults!$A$1), ROW()-ROW($D$8)+1, 3),
    ""
)</f>
        <v>400 OLD RIVER RD</v>
      </c>
      <c r="G90" s="5" t="str" cm="1">
        <f t="array" ref="G90">IF(
    ROW()-ROW($D$8)+1 &lt;= ROWS(_xlfn.ANCHORARRAY(_Helper_FilterResults!$A$1)),
    INDEX(_xlfn.ANCHORARRAY(_Helper_FilterResults!$A$1), ROW()-ROW($D$8)+1, 4),
    ""
)</f>
        <v>BAKERSFIELD</v>
      </c>
      <c r="H90" s="5" cm="1">
        <f t="array" ref="H90">IF(
    ROW()-ROW($D$8)+1 &lt;= ROWS(_xlfn.ANCHORARRAY(_Helper_FilterResults!$A$1)),
    INDEX(_xlfn.ANCHORARRAY(_Helper_FilterResults!$A$1), ROW()-ROW($D$8)+1, 5),
    ""
)</f>
        <v>93311</v>
      </c>
      <c r="I90" s="28" t="str" cm="1">
        <f t="array" ref="I90">IF(
    ROW()-ROW($D$8)+1 &lt;= ROWS(_xlfn.ANCHORARRAY(_Helper_FilterResults!$A$1)),
    INDEX(_xlfn.ANCHORARRAY(_Helper_FilterResults!$A$1), ROW()-ROW($D$8)+1, 6),
    ""
)</f>
        <v>District 32</v>
      </c>
      <c r="J90" s="28" t="str" cm="1">
        <f t="array" ref="J90">IF(
    ROW()-ROW($D$8)+1 &lt;= ROWS(_xlfn.ANCHORARRAY(_Helper_FilterResults!$A$1)),
    INDEX(_xlfn.ANCHORARRAY(_Helper_FilterResults!$A$1), ROW()-ROW($D$8)+1, 7),
    ""
)</f>
        <v>District 12</v>
      </c>
      <c r="K90" s="28" t="str" cm="1">
        <f t="array" ref="K90">IF(
    ROW()-ROW($D$8)+1 &lt;= ROWS(_xlfn.ANCHORARRAY(_Helper_FilterResults!$A$1)),
    INDEX(_xlfn.ANCHORARRAY(_Helper_FilterResults!$A$1), ROW()-ROW($D$8)+1, 8),
    ""
)</f>
        <v>District 20</v>
      </c>
      <c r="L90" s="28" t="str" cm="1">
        <f t="array" ref="L90">IF(
    ROW()-ROW($D$8)+1 &lt;= ROWS(_xlfn.ANCHORARRAY(_Helper_FilterResults!$A$1)),
    INDEX(_xlfn.ANCHORARRAY(_Helper_FilterResults!$A$1), ROW()-ROW($D$8)+1, 9),
    ""
)</f>
        <v>District 20</v>
      </c>
      <c r="M90" s="28" t="str" cm="1">
        <f t="array" ref="M90">IF(
    ROW()-ROW($D$8)+1 &lt;= ROWS(_xlfn.ANCHORARRAY(_Helper_FilterResults!$A$1)),
    INDEX(_xlfn.ANCHORARRAY(_Helper_FilterResults!$A$1), ROW()-ROW($D$8)+1, 10),
    ""
)</f>
        <v>No</v>
      </c>
      <c r="N90" s="34" t="str" cm="1">
        <f t="array" ref="N90">IF(
    ROW()-ROW($D$8)+1 &lt;= ROWS(_xlfn.ANCHORARRAY(_Helper_FilterResults!$A$1)),
    INDEX(_xlfn.ANCHORARRAY(_Helper_FilterResults!$A$1), ROW()-ROW($D$8)+1, 11),
    ""
)</f>
        <v>No</v>
      </c>
      <c r="O90" s="28" t="str" cm="1">
        <f t="array" ref="O90">IF(
    ROW()-ROW($D$8)+1 &lt;= ROWS(_xlfn.ANCHORARRAY(_Helper_FilterResults!$A$1)),
    INDEX(_xlfn.ANCHORARRAY(_Helper_FilterResults!$A$1), ROW()-ROW($D$8)+1, 12),
    ""
)</f>
        <v>NA</v>
      </c>
      <c r="P90" s="33" t="str" cm="1">
        <f t="array" ref="P90">IF(
    ROW()-ROW($D$8)+1 &lt;= ROWS(_xlfn.ANCHORARRAY(_Helper_FilterResults!$A$1)),
    INDEX(_xlfn.ANCHORARRAY(_Helper_FilterResults!$A$1), ROW()-ROW($D$8)+1, 13),
    ""
)</f>
        <v>General Acute Care Hospital</v>
      </c>
      <c r="Q90" s="33" t="str" cm="1">
        <f t="array" ref="Q90">IF(
    ROW()-ROW($D$8)+1 &lt;= ROWS(_xlfn.ANCHORARRAY(_Helper_FilterResults!$A$1)),
    INDEX(_xlfn.ANCHORARRAY(_Helper_FilterResults!$A$1), ROW()-ROW($D$8)+1, 14),
    ""
)</f>
        <v>Non-Profit Corporation</v>
      </c>
    </row>
    <row r="91" spans="4:17" x14ac:dyDescent="0.3">
      <c r="D91" s="5" cm="1">
        <f t="array" ref="D91">IF(
    ROW()-ROW($D$8)+1 &lt;= ROWS(_xlfn.ANCHORARRAY(_Helper_FilterResults!$A$1)),
    INDEX(_xlfn.ANCHORARRAY(_Helper_FilterResults!$A$1), ROW()-ROW($D$8)+1, 1),
    ""
)</f>
        <v>106154160</v>
      </c>
      <c r="E91" s="5" t="str" cm="1">
        <f t="array" ref="E91">IF(
    ROW()-ROW($D$8)+1 &lt;= ROWS(_xlfn.ANCHORARRAY(_Helper_FilterResults!$A$1)),
    INDEX(_xlfn.ANCHORARRAY(_Helper_FilterResults!$A$1), ROW()-ROW($D$8)+1, 2),
    ""
)</f>
        <v>CRESTWOOD PSYCHIATRIC HEALTH FACILITY BAKERSFIELD</v>
      </c>
      <c r="F91" s="5" t="str" cm="1">
        <f t="array" ref="F91">IF(
    ROW()-ROW($D$8)+1 &lt;= ROWS(_xlfn.ANCHORARRAY(_Helper_FilterResults!$A$1)),
    INDEX(_xlfn.ANCHORARRAY(_Helper_FilterResults!$A$1), ROW()-ROW($D$8)+1, 3),
    ""
)</f>
        <v>6700 EUCALYPTUS DRIVE, STE C</v>
      </c>
      <c r="G91" s="5" t="str" cm="1">
        <f t="array" ref="G91">IF(
    ROW()-ROW($D$8)+1 &lt;= ROWS(_xlfn.ANCHORARRAY(_Helper_FilterResults!$A$1)),
    INDEX(_xlfn.ANCHORARRAY(_Helper_FilterResults!$A$1), ROW()-ROW($D$8)+1, 4),
    ""
)</f>
        <v>BAKERSFIELD</v>
      </c>
      <c r="H91" s="5" cm="1">
        <f t="array" ref="H91">IF(
    ROW()-ROW($D$8)+1 &lt;= ROWS(_xlfn.ANCHORARRAY(_Helper_FilterResults!$A$1)),
    INDEX(_xlfn.ANCHORARRAY(_Helper_FilterResults!$A$1), ROW()-ROW($D$8)+1, 5),
    ""
)</f>
        <v>93306</v>
      </c>
      <c r="I91" s="28" t="str" cm="1">
        <f t="array" ref="I91">IF(
    ROW()-ROW($D$8)+1 &lt;= ROWS(_xlfn.ANCHORARRAY(_Helper_FilterResults!$A$1)),
    INDEX(_xlfn.ANCHORARRAY(_Helper_FilterResults!$A$1), ROW()-ROW($D$8)+1, 6),
    ""
)</f>
        <v>District 35</v>
      </c>
      <c r="J91" s="28" t="str" cm="1">
        <f t="array" ref="J91">IF(
    ROW()-ROW($D$8)+1 &lt;= ROWS(_xlfn.ANCHORARRAY(_Helper_FilterResults!$A$1)),
    INDEX(_xlfn.ANCHORARRAY(_Helper_FilterResults!$A$1), ROW()-ROW($D$8)+1, 7),
    ""
)</f>
        <v>District 16</v>
      </c>
      <c r="K91" s="28" t="str" cm="1">
        <f t="array" ref="K91">IF(
    ROW()-ROW($D$8)+1 &lt;= ROWS(_xlfn.ANCHORARRAY(_Helper_FilterResults!$A$1)),
    INDEX(_xlfn.ANCHORARRAY(_Helper_FilterResults!$A$1), ROW()-ROW($D$8)+1, 8),
    ""
)</f>
        <v>District 22</v>
      </c>
      <c r="L91" s="28" t="str" cm="1">
        <f t="array" ref="L91">IF(
    ROW()-ROW($D$8)+1 &lt;= ROWS(_xlfn.ANCHORARRAY(_Helper_FilterResults!$A$1)),
    INDEX(_xlfn.ANCHORARRAY(_Helper_FilterResults!$A$1), ROW()-ROW($D$8)+1, 9),
    ""
)</f>
        <v>District 22</v>
      </c>
      <c r="M91" s="28" t="str" cm="1">
        <f t="array" ref="M91">IF(
    ROW()-ROW($D$8)+1 &lt;= ROWS(_xlfn.ANCHORARRAY(_Helper_FilterResults!$A$1)),
    INDEX(_xlfn.ANCHORARRAY(_Helper_FilterResults!$A$1), ROW()-ROW($D$8)+1, 10),
    ""
)</f>
        <v>No</v>
      </c>
      <c r="N91" s="34" t="str" cm="1">
        <f t="array" ref="N91">IF(
    ROW()-ROW($D$8)+1 &lt;= ROWS(_xlfn.ANCHORARRAY(_Helper_FilterResults!$A$1)),
    INDEX(_xlfn.ANCHORARRAY(_Helper_FilterResults!$A$1), ROW()-ROW($D$8)+1, 11),
    ""
)</f>
        <v>No</v>
      </c>
      <c r="O91" s="28" t="str" cm="1">
        <f t="array" ref="O91">IF(
    ROW()-ROW($D$8)+1 &lt;= ROWS(_xlfn.ANCHORARRAY(_Helper_FilterResults!$A$1)),
    INDEX(_xlfn.ANCHORARRAY(_Helper_FilterResults!$A$1), ROW()-ROW($D$8)+1, 12),
    ""
)</f>
        <v>NA</v>
      </c>
      <c r="P91" s="33" t="str" cm="1">
        <f t="array" ref="P91">IF(
    ROW()-ROW($D$8)+1 &lt;= ROWS(_xlfn.ANCHORARRAY(_Helper_FilterResults!$A$1)),
    INDEX(_xlfn.ANCHORARRAY(_Helper_FilterResults!$A$1), ROW()-ROW($D$8)+1, 13),
    ""
)</f>
        <v>Psychiatric Health Facility</v>
      </c>
      <c r="Q91" s="33" t="str" cm="1">
        <f t="array" ref="Q91">IF(
    ROW()-ROW($D$8)+1 &lt;= ROWS(_xlfn.ANCHORARRAY(_Helper_FilterResults!$A$1)),
    INDEX(_xlfn.ANCHORARRAY(_Helper_FilterResults!$A$1), ROW()-ROW($D$8)+1, 14),
    ""
)</f>
        <v>Investor - Corporation</v>
      </c>
    </row>
    <row r="92" spans="4:17" x14ac:dyDescent="0.3">
      <c r="D92" s="5" cm="1">
        <f t="array" ref="D92">IF(
    ROW()-ROW($D$8)+1 &lt;= ROWS(_xlfn.ANCHORARRAY(_Helper_FilterResults!$A$1)),
    INDEX(_xlfn.ANCHORARRAY(_Helper_FilterResults!$A$1), ROW()-ROW($D$8)+1, 1),
    ""
)</f>
        <v>106154168</v>
      </c>
      <c r="E92" s="5" t="str" cm="1">
        <f t="array" ref="E92">IF(
    ROW()-ROW($D$8)+1 &lt;= ROWS(_xlfn.ANCHORARRAY(_Helper_FilterResults!$A$1)),
    INDEX(_xlfn.ANCHORARRAY(_Helper_FilterResults!$A$1), ROW()-ROW($D$8)+1, 2),
    ""
)</f>
        <v>ADVENTIST HEALTH TEHACHAPI VALLEY</v>
      </c>
      <c r="F92" s="5" t="str" cm="1">
        <f t="array" ref="F92">IF(
    ROW()-ROW($D$8)+1 &lt;= ROWS(_xlfn.ANCHORARRAY(_Helper_FilterResults!$A$1)),
    INDEX(_xlfn.ANCHORARRAY(_Helper_FilterResults!$A$1), ROW()-ROW($D$8)+1, 3),
    ""
)</f>
        <v>1100 MAGELLAN DRIVE</v>
      </c>
      <c r="G92" s="5" t="str" cm="1">
        <f t="array" ref="G92">IF(
    ROW()-ROW($D$8)+1 &lt;= ROWS(_xlfn.ANCHORARRAY(_Helper_FilterResults!$A$1)),
    INDEX(_xlfn.ANCHORARRAY(_Helper_FilterResults!$A$1), ROW()-ROW($D$8)+1, 4),
    ""
)</f>
        <v>TEHACHAPI</v>
      </c>
      <c r="H92" s="5" cm="1">
        <f t="array" ref="H92">IF(
    ROW()-ROW($D$8)+1 &lt;= ROWS(_xlfn.ANCHORARRAY(_Helper_FilterResults!$A$1)),
    INDEX(_xlfn.ANCHORARRAY(_Helper_FilterResults!$A$1), ROW()-ROW($D$8)+1, 5),
    ""
)</f>
        <v>93561</v>
      </c>
      <c r="I92" s="28" t="str" cm="1">
        <f t="array" ref="I92">IF(
    ROW()-ROW($D$8)+1 &lt;= ROWS(_xlfn.ANCHORARRAY(_Helper_FilterResults!$A$1)),
    INDEX(_xlfn.ANCHORARRAY(_Helper_FilterResults!$A$1), ROW()-ROW($D$8)+1, 6),
    ""
)</f>
        <v>District 32</v>
      </c>
      <c r="J92" s="28" t="str" cm="1">
        <f t="array" ref="J92">IF(
    ROW()-ROW($D$8)+1 &lt;= ROWS(_xlfn.ANCHORARRAY(_Helper_FilterResults!$A$1)),
    INDEX(_xlfn.ANCHORARRAY(_Helper_FilterResults!$A$1), ROW()-ROW($D$8)+1, 7),
    ""
)</f>
        <v>District 12</v>
      </c>
      <c r="K92" s="28" t="str" cm="1">
        <f t="array" ref="K92">IF(
    ROW()-ROW($D$8)+1 &lt;= ROWS(_xlfn.ANCHORARRAY(_Helper_FilterResults!$A$1)),
    INDEX(_xlfn.ANCHORARRAY(_Helper_FilterResults!$A$1), ROW()-ROW($D$8)+1, 8),
    ""
)</f>
        <v>District 20</v>
      </c>
      <c r="L92" s="28" t="str" cm="1">
        <f t="array" ref="L92">IF(
    ROW()-ROW($D$8)+1 &lt;= ROWS(_xlfn.ANCHORARRAY(_Helper_FilterResults!$A$1)),
    INDEX(_xlfn.ANCHORARRAY(_Helper_FilterResults!$A$1), ROW()-ROW($D$8)+1, 9),
    ""
)</f>
        <v>District 20</v>
      </c>
      <c r="M92" s="28" t="str" cm="1">
        <f t="array" ref="M92">IF(
    ROW()-ROW($D$8)+1 &lt;= ROWS(_xlfn.ANCHORARRAY(_Helper_FilterResults!$A$1)),
    INDEX(_xlfn.ANCHORARRAY(_Helper_FilterResults!$A$1), ROW()-ROW($D$8)+1, 10),
    ""
)</f>
        <v>No</v>
      </c>
      <c r="N92" s="34" t="str" cm="1">
        <f t="array" ref="N92">IF(
    ROW()-ROW($D$8)+1 &lt;= ROWS(_xlfn.ANCHORARRAY(_Helper_FilterResults!$A$1)),
    INDEX(_xlfn.ANCHORARRAY(_Helper_FilterResults!$A$1), ROW()-ROW($D$8)+1, 11),
    ""
)</f>
        <v>Yes</v>
      </c>
      <c r="O92" s="28" t="str" cm="1">
        <f t="array" ref="O92">IF(
    ROW()-ROW($D$8)+1 &lt;= ROWS(_xlfn.ANCHORARRAY(_Helper_FilterResults!$A$1)),
    INDEX(_xlfn.ANCHORARRAY(_Helper_FilterResults!$A$1), ROW()-ROW($D$8)+1, 12),
    ""
)</f>
        <v>NA</v>
      </c>
      <c r="P92" s="33" t="str" cm="1">
        <f t="array" ref="P92">IF(
    ROW()-ROW($D$8)+1 &lt;= ROWS(_xlfn.ANCHORARRAY(_Helper_FilterResults!$A$1)),
    INDEX(_xlfn.ANCHORARRAY(_Helper_FilterResults!$A$1), ROW()-ROW($D$8)+1, 13),
    ""
)</f>
        <v>General Acute Care Hospital</v>
      </c>
      <c r="Q92" s="33" t="str" cm="1">
        <f t="array" ref="Q92">IF(
    ROW()-ROW($D$8)+1 &lt;= ROWS(_xlfn.ANCHORARRAY(_Helper_FilterResults!$A$1)),
    INDEX(_xlfn.ANCHORARRAY(_Helper_FilterResults!$A$1), ROW()-ROW($D$8)+1, 14),
    ""
)</f>
        <v>Non-Profit Corporation</v>
      </c>
    </row>
    <row r="93" spans="4:17" x14ac:dyDescent="0.3">
      <c r="D93" s="5" cm="1">
        <f t="array" ref="D93">IF(
    ROW()-ROW($D$8)+1 &lt;= ROWS(_xlfn.ANCHORARRAY(_Helper_FilterResults!$A$1)),
    INDEX(_xlfn.ANCHORARRAY(_Helper_FilterResults!$A$1), ROW()-ROW($D$8)+1, 1),
    ""
)</f>
        <v>106164029</v>
      </c>
      <c r="E93" s="5" t="str" cm="1">
        <f t="array" ref="E93">IF(
    ROW()-ROW($D$8)+1 &lt;= ROWS(_xlfn.ANCHORARRAY(_Helper_FilterResults!$A$1)),
    INDEX(_xlfn.ANCHORARRAY(_Helper_FilterResults!$A$1), ROW()-ROW($D$8)+1, 2),
    ""
)</f>
        <v>ADVENTIST HEALTH HANFORD</v>
      </c>
      <c r="F93" s="5" t="str" cm="1">
        <f t="array" ref="F93">IF(
    ROW()-ROW($D$8)+1 &lt;= ROWS(_xlfn.ANCHORARRAY(_Helper_FilterResults!$A$1)),
    INDEX(_xlfn.ANCHORARRAY(_Helper_FilterResults!$A$1), ROW()-ROW($D$8)+1, 3),
    ""
)</f>
        <v>115 MALL DRIVE</v>
      </c>
      <c r="G93" s="5" t="str" cm="1">
        <f t="array" ref="G93">IF(
    ROW()-ROW($D$8)+1 &lt;= ROWS(_xlfn.ANCHORARRAY(_Helper_FilterResults!$A$1)),
    INDEX(_xlfn.ANCHORARRAY(_Helper_FilterResults!$A$1), ROW()-ROW($D$8)+1, 4),
    ""
)</f>
        <v>HANFORD</v>
      </c>
      <c r="H93" s="5" cm="1">
        <f t="array" ref="H93">IF(
    ROW()-ROW($D$8)+1 &lt;= ROWS(_xlfn.ANCHORARRAY(_Helper_FilterResults!$A$1)),
    INDEX(_xlfn.ANCHORARRAY(_Helper_FilterResults!$A$1), ROW()-ROW($D$8)+1, 5),
    ""
)</f>
        <v>93230</v>
      </c>
      <c r="I93" s="28" t="str" cm="1">
        <f t="array" ref="I93">IF(
    ROW()-ROW($D$8)+1 &lt;= ROWS(_xlfn.ANCHORARRAY(_Helper_FilterResults!$A$1)),
    INDEX(_xlfn.ANCHORARRAY(_Helper_FilterResults!$A$1), ROW()-ROW($D$8)+1, 6),
    ""
)</f>
        <v>District 33</v>
      </c>
      <c r="J93" s="28" t="str" cm="1">
        <f t="array" ref="J93">IF(
    ROW()-ROW($D$8)+1 &lt;= ROWS(_xlfn.ANCHORARRAY(_Helper_FilterResults!$A$1)),
    INDEX(_xlfn.ANCHORARRAY(_Helper_FilterResults!$A$1), ROW()-ROW($D$8)+1, 7),
    ""
)</f>
        <v>District 16</v>
      </c>
      <c r="K93" s="28" t="str" cm="1">
        <f t="array" ref="K93">IF(
    ROW()-ROW($D$8)+1 &lt;= ROWS(_xlfn.ANCHORARRAY(_Helper_FilterResults!$A$1)),
    INDEX(_xlfn.ANCHORARRAY(_Helper_FilterResults!$A$1), ROW()-ROW($D$8)+1, 8),
    ""
)</f>
        <v>District 22</v>
      </c>
      <c r="L93" s="28" t="str" cm="1">
        <f t="array" ref="L93">IF(
    ROW()-ROW($D$8)+1 &lt;= ROWS(_xlfn.ANCHORARRAY(_Helper_FilterResults!$A$1)),
    INDEX(_xlfn.ANCHORARRAY(_Helper_FilterResults!$A$1), ROW()-ROW($D$8)+1, 9),
    ""
)</f>
        <v>District 22</v>
      </c>
      <c r="M93" s="28" t="str" cm="1">
        <f t="array" ref="M93">IF(
    ROW()-ROW($D$8)+1 &lt;= ROWS(_xlfn.ANCHORARRAY(_Helper_FilterResults!$A$1)),
    INDEX(_xlfn.ANCHORARRAY(_Helper_FilterResults!$A$1), ROW()-ROW($D$8)+1, 10),
    ""
)</f>
        <v>No</v>
      </c>
      <c r="N93" s="34" t="str" cm="1">
        <f t="array" ref="N93">IF(
    ROW()-ROW($D$8)+1 &lt;= ROWS(_xlfn.ANCHORARRAY(_Helper_FilterResults!$A$1)),
    INDEX(_xlfn.ANCHORARRAY(_Helper_FilterResults!$A$1), ROW()-ROW($D$8)+1, 11),
    ""
)</f>
        <v>Yes</v>
      </c>
      <c r="O93" s="28" t="str" cm="1">
        <f t="array" ref="O93">IF(
    ROW()-ROW($D$8)+1 &lt;= ROWS(_xlfn.ANCHORARRAY(_Helper_FilterResults!$A$1)),
    INDEX(_xlfn.ANCHORARRAY(_Helper_FilterResults!$A$1), ROW()-ROW($D$8)+1, 12),
    ""
)</f>
        <v>NA</v>
      </c>
      <c r="P93" s="33" t="str" cm="1">
        <f t="array" ref="P93">IF(
    ROW()-ROW($D$8)+1 &lt;= ROWS(_xlfn.ANCHORARRAY(_Helper_FilterResults!$A$1)),
    INDEX(_xlfn.ANCHORARRAY(_Helper_FilterResults!$A$1), ROW()-ROW($D$8)+1, 13),
    ""
)</f>
        <v>General Acute Care Hospital</v>
      </c>
      <c r="Q93" s="33" t="str" cm="1">
        <f t="array" ref="Q93">IF(
    ROW()-ROW($D$8)+1 &lt;= ROWS(_xlfn.ANCHORARRAY(_Helper_FilterResults!$A$1)),
    INDEX(_xlfn.ANCHORARRAY(_Helper_FilterResults!$A$1), ROW()-ROW($D$8)+1, 14),
    ""
)</f>
        <v>Non-Profit Corporation</v>
      </c>
    </row>
    <row r="94" spans="4:17" x14ac:dyDescent="0.3">
      <c r="D94" s="5" cm="1">
        <f t="array" ref="D94">IF(
    ROW()-ROW($D$8)+1 &lt;= ROWS(_xlfn.ANCHORARRAY(_Helper_FilterResults!$A$1)),
    INDEX(_xlfn.ANCHORARRAY(_Helper_FilterResults!$A$1), ROW()-ROW($D$8)+1, 1),
    ""
)</f>
        <v>106171049</v>
      </c>
      <c r="E94" s="5" t="str" cm="1">
        <f t="array" ref="E94">IF(
    ROW()-ROW($D$8)+1 &lt;= ROWS(_xlfn.ANCHORARRAY(_Helper_FilterResults!$A$1)),
    INDEX(_xlfn.ANCHORARRAY(_Helper_FilterResults!$A$1), ROW()-ROW($D$8)+1, 2),
    ""
)</f>
        <v>ADVENTIST HEALTH CLEARLAKE</v>
      </c>
      <c r="F94" s="5" t="str" cm="1">
        <f t="array" ref="F94">IF(
    ROW()-ROW($D$8)+1 &lt;= ROWS(_xlfn.ANCHORARRAY(_Helper_FilterResults!$A$1)),
    INDEX(_xlfn.ANCHORARRAY(_Helper_FilterResults!$A$1), ROW()-ROW($D$8)+1, 3),
    ""
)</f>
        <v>15630 18TH AVE</v>
      </c>
      <c r="G94" s="5" t="str" cm="1">
        <f t="array" ref="G94">IF(
    ROW()-ROW($D$8)+1 &lt;= ROWS(_xlfn.ANCHORARRAY(_Helper_FilterResults!$A$1)),
    INDEX(_xlfn.ANCHORARRAY(_Helper_FilterResults!$A$1), ROW()-ROW($D$8)+1, 4),
    ""
)</f>
        <v>CLEARLAKE</v>
      </c>
      <c r="H94" s="5" cm="1">
        <f t="array" ref="H94">IF(
    ROW()-ROW($D$8)+1 &lt;= ROWS(_xlfn.ANCHORARRAY(_Helper_FilterResults!$A$1)),
    INDEX(_xlfn.ANCHORARRAY(_Helper_FilterResults!$A$1), ROW()-ROW($D$8)+1, 5),
    ""
)</f>
        <v>95422</v>
      </c>
      <c r="I94" s="28" t="str" cm="1">
        <f t="array" ref="I94">IF(
    ROW()-ROW($D$8)+1 &lt;= ROWS(_xlfn.ANCHORARRAY(_Helper_FilterResults!$A$1)),
    INDEX(_xlfn.ANCHORARRAY(_Helper_FilterResults!$A$1), ROW()-ROW($D$8)+1, 6),
    ""
)</f>
        <v>District 4</v>
      </c>
      <c r="J94" s="28" t="str" cm="1">
        <f t="array" ref="J94">IF(
    ROW()-ROW($D$8)+1 &lt;= ROWS(_xlfn.ANCHORARRAY(_Helper_FilterResults!$A$1)),
    INDEX(_xlfn.ANCHORARRAY(_Helper_FilterResults!$A$1), ROW()-ROW($D$8)+1, 7),
    ""
)</f>
        <v>District 2</v>
      </c>
      <c r="K94" s="28" t="str" cm="1">
        <f t="array" ref="K94">IF(
    ROW()-ROW($D$8)+1 &lt;= ROWS(_xlfn.ANCHORARRAY(_Helper_FilterResults!$A$1)),
    INDEX(_xlfn.ANCHORARRAY(_Helper_FilterResults!$A$1), ROW()-ROW($D$8)+1, 8),
    ""
)</f>
        <v>District 4</v>
      </c>
      <c r="L94" s="28" t="str" cm="1">
        <f t="array" ref="L94">IF(
    ROW()-ROW($D$8)+1 &lt;= ROWS(_xlfn.ANCHORARRAY(_Helper_FilterResults!$A$1)),
    INDEX(_xlfn.ANCHORARRAY(_Helper_FilterResults!$A$1), ROW()-ROW($D$8)+1, 9),
    ""
)</f>
        <v>District 1</v>
      </c>
      <c r="M94" s="28" t="str" cm="1">
        <f t="array" ref="M94">IF(
    ROW()-ROW($D$8)+1 &lt;= ROWS(_xlfn.ANCHORARRAY(_Helper_FilterResults!$A$1)),
    INDEX(_xlfn.ANCHORARRAY(_Helper_FilterResults!$A$1), ROW()-ROW($D$8)+1, 10),
    ""
)</f>
        <v>No</v>
      </c>
      <c r="N94" s="34" t="str" cm="1">
        <f t="array" ref="N94">IF(
    ROW()-ROW($D$8)+1 &lt;= ROWS(_xlfn.ANCHORARRAY(_Helper_FilterResults!$A$1)),
    INDEX(_xlfn.ANCHORARRAY(_Helper_FilterResults!$A$1), ROW()-ROW($D$8)+1, 11),
    ""
)</f>
        <v>Yes</v>
      </c>
      <c r="O94" s="28" t="str" cm="1">
        <f t="array" ref="O94">IF(
    ROW()-ROW($D$8)+1 &lt;= ROWS(_xlfn.ANCHORARRAY(_Helper_FilterResults!$A$1)),
    INDEX(_xlfn.ANCHORARRAY(_Helper_FilterResults!$A$1), ROW()-ROW($D$8)+1, 12),
    ""
)</f>
        <v>NA</v>
      </c>
      <c r="P94" s="33" t="str" cm="1">
        <f t="array" ref="P94">IF(
    ROW()-ROW($D$8)+1 &lt;= ROWS(_xlfn.ANCHORARRAY(_Helper_FilterResults!$A$1)),
    INDEX(_xlfn.ANCHORARRAY(_Helper_FilterResults!$A$1), ROW()-ROW($D$8)+1, 13),
    ""
)</f>
        <v>General Acute Care Hospital</v>
      </c>
      <c r="Q94" s="33" t="str" cm="1">
        <f t="array" ref="Q94">IF(
    ROW()-ROW($D$8)+1 &lt;= ROWS(_xlfn.ANCHORARRAY(_Helper_FilterResults!$A$1)),
    INDEX(_xlfn.ANCHORARRAY(_Helper_FilterResults!$A$1), ROW()-ROW($D$8)+1, 14),
    ""
)</f>
        <v>Non-Profit Corporation</v>
      </c>
    </row>
    <row r="95" spans="4:17" x14ac:dyDescent="0.3">
      <c r="D95" s="5" cm="1">
        <f t="array" ref="D95">IF(
    ROW()-ROW($D$8)+1 &lt;= ROWS(_xlfn.ANCHORARRAY(_Helper_FilterResults!$A$1)),
    INDEX(_xlfn.ANCHORARRAY(_Helper_FilterResults!$A$1), ROW()-ROW($D$8)+1, 1),
    ""
)</f>
        <v>106171395</v>
      </c>
      <c r="E95" s="5" t="str" cm="1">
        <f t="array" ref="E95">IF(
    ROW()-ROW($D$8)+1 &lt;= ROWS(_xlfn.ANCHORARRAY(_Helper_FilterResults!$A$1)),
    INDEX(_xlfn.ANCHORARRAY(_Helper_FilterResults!$A$1), ROW()-ROW($D$8)+1, 2),
    ""
)</f>
        <v>SUTTER LAKESIDE HOSPITAL</v>
      </c>
      <c r="F95" s="5" t="str" cm="1">
        <f t="array" ref="F95">IF(
    ROW()-ROW($D$8)+1 &lt;= ROWS(_xlfn.ANCHORARRAY(_Helper_FilterResults!$A$1)),
    INDEX(_xlfn.ANCHORARRAY(_Helper_FilterResults!$A$1), ROW()-ROW($D$8)+1, 3),
    ""
)</f>
        <v>5176 HILL ROAD EAST</v>
      </c>
      <c r="G95" s="5" t="str" cm="1">
        <f t="array" ref="G95">IF(
    ROW()-ROW($D$8)+1 &lt;= ROWS(_xlfn.ANCHORARRAY(_Helper_FilterResults!$A$1)),
    INDEX(_xlfn.ANCHORARRAY(_Helper_FilterResults!$A$1), ROW()-ROW($D$8)+1, 4),
    ""
)</f>
        <v>LAKEPORT</v>
      </c>
      <c r="H95" s="5" cm="1">
        <f t="array" ref="H95">IF(
    ROW()-ROW($D$8)+1 &lt;= ROWS(_xlfn.ANCHORARRAY(_Helper_FilterResults!$A$1)),
    INDEX(_xlfn.ANCHORARRAY(_Helper_FilterResults!$A$1), ROW()-ROW($D$8)+1, 5),
    ""
)</f>
        <v>95453</v>
      </c>
      <c r="I95" s="28" t="str" cm="1">
        <f t="array" ref="I95">IF(
    ROW()-ROW($D$8)+1 &lt;= ROWS(_xlfn.ANCHORARRAY(_Helper_FilterResults!$A$1)),
    INDEX(_xlfn.ANCHORARRAY(_Helper_FilterResults!$A$1), ROW()-ROW($D$8)+1, 6),
    ""
)</f>
        <v>District 4</v>
      </c>
      <c r="J95" s="28" t="str" cm="1">
        <f t="array" ref="J95">IF(
    ROW()-ROW($D$8)+1 &lt;= ROWS(_xlfn.ANCHORARRAY(_Helper_FilterResults!$A$1)),
    INDEX(_xlfn.ANCHORARRAY(_Helper_FilterResults!$A$1), ROW()-ROW($D$8)+1, 7),
    ""
)</f>
        <v>District 2</v>
      </c>
      <c r="K95" s="28" t="str" cm="1">
        <f t="array" ref="K95">IF(
    ROW()-ROW($D$8)+1 &lt;= ROWS(_xlfn.ANCHORARRAY(_Helper_FilterResults!$A$1)),
    INDEX(_xlfn.ANCHORARRAY(_Helper_FilterResults!$A$1), ROW()-ROW($D$8)+1, 8),
    ""
)</f>
        <v>District 4</v>
      </c>
      <c r="L95" s="28" t="str" cm="1">
        <f t="array" ref="L95">IF(
    ROW()-ROW($D$8)+1 &lt;= ROWS(_xlfn.ANCHORARRAY(_Helper_FilterResults!$A$1)),
    INDEX(_xlfn.ANCHORARRAY(_Helper_FilterResults!$A$1), ROW()-ROW($D$8)+1, 9),
    ""
)</f>
        <v>District 1</v>
      </c>
      <c r="M95" s="28" t="str" cm="1">
        <f t="array" ref="M95">IF(
    ROW()-ROW($D$8)+1 &lt;= ROWS(_xlfn.ANCHORARRAY(_Helper_FilterResults!$A$1)),
    INDEX(_xlfn.ANCHORARRAY(_Helper_FilterResults!$A$1), ROW()-ROW($D$8)+1, 10),
    ""
)</f>
        <v>No</v>
      </c>
      <c r="N95" s="34" t="str" cm="1">
        <f t="array" ref="N95">IF(
    ROW()-ROW($D$8)+1 &lt;= ROWS(_xlfn.ANCHORARRAY(_Helper_FilterResults!$A$1)),
    INDEX(_xlfn.ANCHORARRAY(_Helper_FilterResults!$A$1), ROW()-ROW($D$8)+1, 11),
    ""
)</f>
        <v>Yes</v>
      </c>
      <c r="O95" s="28" t="str" cm="1">
        <f t="array" ref="O95">IF(
    ROW()-ROW($D$8)+1 &lt;= ROWS(_xlfn.ANCHORARRAY(_Helper_FilterResults!$A$1)),
    INDEX(_xlfn.ANCHORARRAY(_Helper_FilterResults!$A$1), ROW()-ROW($D$8)+1, 12),
    ""
)</f>
        <v>Level IV</v>
      </c>
      <c r="P95" s="33" t="str" cm="1">
        <f t="array" ref="P95">IF(
    ROW()-ROW($D$8)+1 &lt;= ROWS(_xlfn.ANCHORARRAY(_Helper_FilterResults!$A$1)),
    INDEX(_xlfn.ANCHORARRAY(_Helper_FilterResults!$A$1), ROW()-ROW($D$8)+1, 13),
    ""
)</f>
        <v>General Acute Care Hospital</v>
      </c>
      <c r="Q95" s="33" t="str" cm="1">
        <f t="array" ref="Q95">IF(
    ROW()-ROW($D$8)+1 &lt;= ROWS(_xlfn.ANCHORARRAY(_Helper_FilterResults!$A$1)),
    INDEX(_xlfn.ANCHORARRAY(_Helper_FilterResults!$A$1), ROW()-ROW($D$8)+1, 14),
    ""
)</f>
        <v>Non-Profit Corporation</v>
      </c>
    </row>
    <row r="96" spans="4:17" x14ac:dyDescent="0.3">
      <c r="D96" s="5" cm="1">
        <f t="array" ref="D96">IF(
    ROW()-ROW($D$8)+1 &lt;= ROWS(_xlfn.ANCHORARRAY(_Helper_FilterResults!$A$1)),
    INDEX(_xlfn.ANCHORARRAY(_Helper_FilterResults!$A$1), ROW()-ROW($D$8)+1, 1),
    ""
)</f>
        <v>106184008</v>
      </c>
      <c r="E96" s="5" t="str" cm="1">
        <f t="array" ref="E96">IF(
    ROW()-ROW($D$8)+1 &lt;= ROWS(_xlfn.ANCHORARRAY(_Helper_FilterResults!$A$1)),
    INDEX(_xlfn.ANCHORARRAY(_Helper_FilterResults!$A$1), ROW()-ROW($D$8)+1, 2),
    ""
)</f>
        <v>BANNER LASSEN MEDICAL CENTER</v>
      </c>
      <c r="F96" s="5" t="str" cm="1">
        <f t="array" ref="F96">IF(
    ROW()-ROW($D$8)+1 &lt;= ROWS(_xlfn.ANCHORARRAY(_Helper_FilterResults!$A$1)),
    INDEX(_xlfn.ANCHORARRAY(_Helper_FilterResults!$A$1), ROW()-ROW($D$8)+1, 3),
    ""
)</f>
        <v>1800 SPRING RIDGE DRIVE</v>
      </c>
      <c r="G96" s="5" t="str" cm="1">
        <f t="array" ref="G96">IF(
    ROW()-ROW($D$8)+1 &lt;= ROWS(_xlfn.ANCHORARRAY(_Helper_FilterResults!$A$1)),
    INDEX(_xlfn.ANCHORARRAY(_Helper_FilterResults!$A$1), ROW()-ROW($D$8)+1, 4),
    ""
)</f>
        <v>SUSANVILLE</v>
      </c>
      <c r="H96" s="5" cm="1">
        <f t="array" ref="H96">IF(
    ROW()-ROW($D$8)+1 &lt;= ROWS(_xlfn.ANCHORARRAY(_Helper_FilterResults!$A$1)),
    INDEX(_xlfn.ANCHORARRAY(_Helper_FilterResults!$A$1), ROW()-ROW($D$8)+1, 5),
    ""
)</f>
        <v>96130</v>
      </c>
      <c r="I96" s="28" t="str" cm="1">
        <f t="array" ref="I96">IF(
    ROW()-ROW($D$8)+1 &lt;= ROWS(_xlfn.ANCHORARRAY(_Helper_FilterResults!$A$1)),
    INDEX(_xlfn.ANCHORARRAY(_Helper_FilterResults!$A$1), ROW()-ROW($D$8)+1, 6),
    ""
)</f>
        <v>District 1</v>
      </c>
      <c r="J96" s="28" t="str" cm="1">
        <f t="array" ref="J96">IF(
    ROW()-ROW($D$8)+1 &lt;= ROWS(_xlfn.ANCHORARRAY(_Helper_FilterResults!$A$1)),
    INDEX(_xlfn.ANCHORARRAY(_Helper_FilterResults!$A$1), ROW()-ROW($D$8)+1, 7),
    ""
)</f>
        <v>District 1</v>
      </c>
      <c r="K96" s="28" t="str" cm="1">
        <f t="array" ref="K96">IF(
    ROW()-ROW($D$8)+1 &lt;= ROWS(_xlfn.ANCHORARRAY(_Helper_FilterResults!$A$1)),
    INDEX(_xlfn.ANCHORARRAY(_Helper_FilterResults!$A$1), ROW()-ROW($D$8)+1, 8),
    ""
)</f>
        <v>District 1</v>
      </c>
      <c r="L96" s="28" t="str" cm="1">
        <f t="array" ref="L96">IF(
    ROW()-ROW($D$8)+1 &lt;= ROWS(_xlfn.ANCHORARRAY(_Helper_FilterResults!$A$1)),
    INDEX(_xlfn.ANCHORARRAY(_Helper_FilterResults!$A$1), ROW()-ROW($D$8)+1, 9),
    ""
)</f>
        <v>District 1</v>
      </c>
      <c r="M96" s="28" t="str" cm="1">
        <f t="array" ref="M96">IF(
    ROW()-ROW($D$8)+1 &lt;= ROWS(_xlfn.ANCHORARRAY(_Helper_FilterResults!$A$1)),
    INDEX(_xlfn.ANCHORARRAY(_Helper_FilterResults!$A$1), ROW()-ROW($D$8)+1, 10),
    ""
)</f>
        <v>No</v>
      </c>
      <c r="N96" s="34" t="str" cm="1">
        <f t="array" ref="N96">IF(
    ROW()-ROW($D$8)+1 &lt;= ROWS(_xlfn.ANCHORARRAY(_Helper_FilterResults!$A$1)),
    INDEX(_xlfn.ANCHORARRAY(_Helper_FilterResults!$A$1), ROW()-ROW($D$8)+1, 11),
    ""
)</f>
        <v>Yes</v>
      </c>
      <c r="O96" s="28" t="str" cm="1">
        <f t="array" ref="O96">IF(
    ROW()-ROW($D$8)+1 &lt;= ROWS(_xlfn.ANCHORARRAY(_Helper_FilterResults!$A$1)),
    INDEX(_xlfn.ANCHORARRAY(_Helper_FilterResults!$A$1), ROW()-ROW($D$8)+1, 12),
    ""
)</f>
        <v>Level IV</v>
      </c>
      <c r="P96" s="33" t="str" cm="1">
        <f t="array" ref="P96">IF(
    ROW()-ROW($D$8)+1 &lt;= ROWS(_xlfn.ANCHORARRAY(_Helper_FilterResults!$A$1)),
    INDEX(_xlfn.ANCHORARRAY(_Helper_FilterResults!$A$1), ROW()-ROW($D$8)+1, 13),
    ""
)</f>
        <v>General Acute Care Hospital</v>
      </c>
      <c r="Q96" s="33" t="str" cm="1">
        <f t="array" ref="Q96">IF(
    ROW()-ROW($D$8)+1 &lt;= ROWS(_xlfn.ANCHORARRAY(_Helper_FilterResults!$A$1)),
    INDEX(_xlfn.ANCHORARRAY(_Helper_FilterResults!$A$1), ROW()-ROW($D$8)+1, 14),
    ""
)</f>
        <v>Non-Profit Corporation</v>
      </c>
    </row>
    <row r="97" spans="4:17" x14ac:dyDescent="0.3">
      <c r="D97" s="5" cm="1">
        <f t="array" ref="D97">IF(
    ROW()-ROW($D$8)+1 &lt;= ROWS(_xlfn.ANCHORARRAY(_Helper_FilterResults!$A$1)),
    INDEX(_xlfn.ANCHORARRAY(_Helper_FilterResults!$A$1), ROW()-ROW($D$8)+1, 1),
    ""
)</f>
        <v>106190017</v>
      </c>
      <c r="E97" s="5" t="str" cm="1">
        <f t="array" ref="E97">IF(
    ROW()-ROW($D$8)+1 &lt;= ROWS(_xlfn.ANCHORARRAY(_Helper_FilterResults!$A$1)),
    INDEX(_xlfn.ANCHORARRAY(_Helper_FilterResults!$A$1), ROW()-ROW($D$8)+1, 2),
    ""
)</f>
        <v>ALHAMBRA HOSPITAL MEDICAL CENTER</v>
      </c>
      <c r="F97" s="5" t="str" cm="1">
        <f t="array" ref="F97">IF(
    ROW()-ROW($D$8)+1 &lt;= ROWS(_xlfn.ANCHORARRAY(_Helper_FilterResults!$A$1)),
    INDEX(_xlfn.ANCHORARRAY(_Helper_FilterResults!$A$1), ROW()-ROW($D$8)+1, 3),
    ""
)</f>
        <v>100 SOUTH RAYMOND AVENUE</v>
      </c>
      <c r="G97" s="5" t="str" cm="1">
        <f t="array" ref="G97">IF(
    ROW()-ROW($D$8)+1 &lt;= ROWS(_xlfn.ANCHORARRAY(_Helper_FilterResults!$A$1)),
    INDEX(_xlfn.ANCHORARRAY(_Helper_FilterResults!$A$1), ROW()-ROW($D$8)+1, 4),
    ""
)</f>
        <v>ALHAMBRA</v>
      </c>
      <c r="H97" s="5" cm="1">
        <f t="array" ref="H97">IF(
    ROW()-ROW($D$8)+1 &lt;= ROWS(_xlfn.ANCHORARRAY(_Helper_FilterResults!$A$1)),
    INDEX(_xlfn.ANCHORARRAY(_Helper_FilterResults!$A$1), ROW()-ROW($D$8)+1, 5),
    ""
)</f>
        <v>91801</v>
      </c>
      <c r="I97" s="28" t="str" cm="1">
        <f t="array" ref="I97">IF(
    ROW()-ROW($D$8)+1 &lt;= ROWS(_xlfn.ANCHORARRAY(_Helper_FilterResults!$A$1)),
    INDEX(_xlfn.ANCHORARRAY(_Helper_FilterResults!$A$1), ROW()-ROW($D$8)+1, 6),
    ""
)</f>
        <v>District 49</v>
      </c>
      <c r="J97" s="28" t="str" cm="1">
        <f t="array" ref="J97">IF(
    ROW()-ROW($D$8)+1 &lt;= ROWS(_xlfn.ANCHORARRAY(_Helper_FilterResults!$A$1)),
    INDEX(_xlfn.ANCHORARRAY(_Helper_FilterResults!$A$1), ROW()-ROW($D$8)+1, 7),
    ""
)</f>
        <v>District 25</v>
      </c>
      <c r="K97" s="28" t="str" cm="1">
        <f t="array" ref="K97">IF(
    ROW()-ROW($D$8)+1 &lt;= ROWS(_xlfn.ANCHORARRAY(_Helper_FilterResults!$A$1)),
    INDEX(_xlfn.ANCHORARRAY(_Helper_FilterResults!$A$1), ROW()-ROW($D$8)+1, 8),
    ""
)</f>
        <v>District 28</v>
      </c>
      <c r="L97" s="28" t="str" cm="1">
        <f t="array" ref="L97">IF(
    ROW()-ROW($D$8)+1 &lt;= ROWS(_xlfn.ANCHORARRAY(_Helper_FilterResults!$A$1)),
    INDEX(_xlfn.ANCHORARRAY(_Helper_FilterResults!$A$1), ROW()-ROW($D$8)+1, 9),
    ""
)</f>
        <v>District 28</v>
      </c>
      <c r="M97" s="28" t="str" cm="1">
        <f t="array" ref="M97">IF(
    ROW()-ROW($D$8)+1 &lt;= ROWS(_xlfn.ANCHORARRAY(_Helper_FilterResults!$A$1)),
    INDEX(_xlfn.ANCHORARRAY(_Helper_FilterResults!$A$1), ROW()-ROW($D$8)+1, 10),
    ""
)</f>
        <v>No</v>
      </c>
      <c r="N97" s="34" t="str" cm="1">
        <f t="array" ref="N97">IF(
    ROW()-ROW($D$8)+1 &lt;= ROWS(_xlfn.ANCHORARRAY(_Helper_FilterResults!$A$1)),
    INDEX(_xlfn.ANCHORARRAY(_Helper_FilterResults!$A$1), ROW()-ROW($D$8)+1, 11),
    ""
)</f>
        <v>No</v>
      </c>
      <c r="O97" s="28" t="str" cm="1">
        <f t="array" ref="O97">IF(
    ROW()-ROW($D$8)+1 &lt;= ROWS(_xlfn.ANCHORARRAY(_Helper_FilterResults!$A$1)),
    INDEX(_xlfn.ANCHORARRAY(_Helper_FilterResults!$A$1), ROW()-ROW($D$8)+1, 12),
    ""
)</f>
        <v>NA</v>
      </c>
      <c r="P97" s="33" t="str" cm="1">
        <f t="array" ref="P97">IF(
    ROW()-ROW($D$8)+1 &lt;= ROWS(_xlfn.ANCHORARRAY(_Helper_FilterResults!$A$1)),
    INDEX(_xlfn.ANCHORARRAY(_Helper_FilterResults!$A$1), ROW()-ROW($D$8)+1, 13),
    ""
)</f>
        <v>General Acute Care Hospital</v>
      </c>
      <c r="Q97" s="33" t="str" cm="1">
        <f t="array" ref="Q97">IF(
    ROW()-ROW($D$8)+1 &lt;= ROWS(_xlfn.ANCHORARRAY(_Helper_FilterResults!$A$1)),
    INDEX(_xlfn.ANCHORARRAY(_Helper_FilterResults!$A$1), ROW()-ROW($D$8)+1, 14),
    ""
)</f>
        <v>Investor - Partnership</v>
      </c>
    </row>
    <row r="98" spans="4:17" x14ac:dyDescent="0.3">
      <c r="D98" s="5" cm="1">
        <f t="array" ref="D98">IF(
    ROW()-ROW($D$8)+1 &lt;= ROWS(_xlfn.ANCHORARRAY(_Helper_FilterResults!$A$1)),
    INDEX(_xlfn.ANCHORARRAY(_Helper_FilterResults!$A$1), ROW()-ROW($D$8)+1, 1),
    ""
)</f>
        <v>106190020</v>
      </c>
      <c r="E98" s="5" t="str" cm="1">
        <f t="array" ref="E98">IF(
    ROW()-ROW($D$8)+1 &lt;= ROWS(_xlfn.ANCHORARRAY(_Helper_FilterResults!$A$1)),
    INDEX(_xlfn.ANCHORARRAY(_Helper_FilterResults!$A$1), ROW()-ROW($D$8)+1, 2),
    ""
)</f>
        <v>BHC ALHAMBRA HOSPITAL</v>
      </c>
      <c r="F98" s="5" t="str" cm="1">
        <f t="array" ref="F98">IF(
    ROW()-ROW($D$8)+1 &lt;= ROWS(_xlfn.ANCHORARRAY(_Helper_FilterResults!$A$1)),
    INDEX(_xlfn.ANCHORARRAY(_Helper_FilterResults!$A$1), ROW()-ROW($D$8)+1, 3),
    ""
)</f>
        <v>4619 ROSEMEAD BOULEVARD</v>
      </c>
      <c r="G98" s="5" t="str" cm="1">
        <f t="array" ref="G98">IF(
    ROW()-ROW($D$8)+1 &lt;= ROWS(_xlfn.ANCHORARRAY(_Helper_FilterResults!$A$1)),
    INDEX(_xlfn.ANCHORARRAY(_Helper_FilterResults!$A$1), ROW()-ROW($D$8)+1, 4),
    ""
)</f>
        <v>ROSEMEAD</v>
      </c>
      <c r="H98" s="5" cm="1">
        <f t="array" ref="H98">IF(
    ROW()-ROW($D$8)+1 &lt;= ROWS(_xlfn.ANCHORARRAY(_Helper_FilterResults!$A$1)),
    INDEX(_xlfn.ANCHORARRAY(_Helper_FilterResults!$A$1), ROW()-ROW($D$8)+1, 5),
    ""
)</f>
        <v>91770</v>
      </c>
      <c r="I98" s="28" t="str" cm="1">
        <f t="array" ref="I98">IF(
    ROW()-ROW($D$8)+1 &lt;= ROWS(_xlfn.ANCHORARRAY(_Helper_FilterResults!$A$1)),
    INDEX(_xlfn.ANCHORARRAY(_Helper_FilterResults!$A$1), ROW()-ROW($D$8)+1, 6),
    ""
)</f>
        <v>District 49</v>
      </c>
      <c r="J98" s="28" t="str" cm="1">
        <f t="array" ref="J98">IF(
    ROW()-ROW($D$8)+1 &lt;= ROWS(_xlfn.ANCHORARRAY(_Helper_FilterResults!$A$1)),
    INDEX(_xlfn.ANCHORARRAY(_Helper_FilterResults!$A$1), ROW()-ROW($D$8)+1, 7),
    ""
)</f>
        <v>District 25</v>
      </c>
      <c r="K98" s="28" t="str" cm="1">
        <f t="array" ref="K98">IF(
    ROW()-ROW($D$8)+1 &lt;= ROWS(_xlfn.ANCHORARRAY(_Helper_FilterResults!$A$1)),
    INDEX(_xlfn.ANCHORARRAY(_Helper_FilterResults!$A$1), ROW()-ROW($D$8)+1, 8),
    ""
)</f>
        <v>District 28</v>
      </c>
      <c r="L98" s="28" t="str" cm="1">
        <f t="array" ref="L98">IF(
    ROW()-ROW($D$8)+1 &lt;= ROWS(_xlfn.ANCHORARRAY(_Helper_FilterResults!$A$1)),
    INDEX(_xlfn.ANCHORARRAY(_Helper_FilterResults!$A$1), ROW()-ROW($D$8)+1, 9),
    ""
)</f>
        <v>District 28</v>
      </c>
      <c r="M98" s="28" t="str" cm="1">
        <f t="array" ref="M98">IF(
    ROW()-ROW($D$8)+1 &lt;= ROWS(_xlfn.ANCHORARRAY(_Helper_FilterResults!$A$1)),
    INDEX(_xlfn.ANCHORARRAY(_Helper_FilterResults!$A$1), ROW()-ROW($D$8)+1, 10),
    ""
)</f>
        <v>No</v>
      </c>
      <c r="N98" s="34" t="str" cm="1">
        <f t="array" ref="N98">IF(
    ROW()-ROW($D$8)+1 &lt;= ROWS(_xlfn.ANCHORARRAY(_Helper_FilterResults!$A$1)),
    INDEX(_xlfn.ANCHORARRAY(_Helper_FilterResults!$A$1), ROW()-ROW($D$8)+1, 11),
    ""
)</f>
        <v>No</v>
      </c>
      <c r="O98" s="28" t="str" cm="1">
        <f t="array" ref="O98">IF(
    ROW()-ROW($D$8)+1 &lt;= ROWS(_xlfn.ANCHORARRAY(_Helper_FilterResults!$A$1)),
    INDEX(_xlfn.ANCHORARRAY(_Helper_FilterResults!$A$1), ROW()-ROW($D$8)+1, 12),
    ""
)</f>
        <v>NA</v>
      </c>
      <c r="P98" s="33" t="str" cm="1">
        <f t="array" ref="P98">IF(
    ROW()-ROW($D$8)+1 &lt;= ROWS(_xlfn.ANCHORARRAY(_Helper_FilterResults!$A$1)),
    INDEX(_xlfn.ANCHORARRAY(_Helper_FilterResults!$A$1), ROW()-ROW($D$8)+1, 13),
    ""
)</f>
        <v>Acute Psychiatric Hospital</v>
      </c>
      <c r="Q98" s="33" t="str" cm="1">
        <f t="array" ref="Q98">IF(
    ROW()-ROW($D$8)+1 &lt;= ROWS(_xlfn.ANCHORARRAY(_Helper_FilterResults!$A$1)),
    INDEX(_xlfn.ANCHORARRAY(_Helper_FilterResults!$A$1), ROW()-ROW($D$8)+1, 14),
    ""
)</f>
        <v>Investor - Corporation</v>
      </c>
    </row>
    <row r="99" spans="4:17" x14ac:dyDescent="0.3">
      <c r="D99" s="5" cm="1">
        <f t="array" ref="D99">IF(
    ROW()-ROW($D$8)+1 &lt;= ROWS(_xlfn.ANCHORARRAY(_Helper_FilterResults!$A$1)),
    INDEX(_xlfn.ANCHORARRAY(_Helper_FilterResults!$A$1), ROW()-ROW($D$8)+1, 1),
    ""
)</f>
        <v>106190034</v>
      </c>
      <c r="E99" s="5" t="str" cm="1">
        <f t="array" ref="E99">IF(
    ROW()-ROW($D$8)+1 &lt;= ROWS(_xlfn.ANCHORARRAY(_Helper_FilterResults!$A$1)),
    INDEX(_xlfn.ANCHORARRAY(_Helper_FilterResults!$A$1), ROW()-ROW($D$8)+1, 2),
    ""
)</f>
        <v>ANTELOPE VALLEY MEDICAL CENTER</v>
      </c>
      <c r="F99" s="5" t="str" cm="1">
        <f t="array" ref="F99">IF(
    ROW()-ROW($D$8)+1 &lt;= ROWS(_xlfn.ANCHORARRAY(_Helper_FilterResults!$A$1)),
    INDEX(_xlfn.ANCHORARRAY(_Helper_FilterResults!$A$1), ROW()-ROW($D$8)+1, 3),
    ""
)</f>
        <v>1600 WEST AVENUE J</v>
      </c>
      <c r="G99" s="5" t="str" cm="1">
        <f t="array" ref="G99">IF(
    ROW()-ROW($D$8)+1 &lt;= ROWS(_xlfn.ANCHORARRAY(_Helper_FilterResults!$A$1)),
    INDEX(_xlfn.ANCHORARRAY(_Helper_FilterResults!$A$1), ROW()-ROW($D$8)+1, 4),
    ""
)</f>
        <v>LANCASTER</v>
      </c>
      <c r="H99" s="5" cm="1">
        <f t="array" ref="H99">IF(
    ROW()-ROW($D$8)+1 &lt;= ROWS(_xlfn.ANCHORARRAY(_Helper_FilterResults!$A$1)),
    INDEX(_xlfn.ANCHORARRAY(_Helper_FilterResults!$A$1), ROW()-ROW($D$8)+1, 5),
    ""
)</f>
        <v>93534</v>
      </c>
      <c r="I99" s="28" t="str" cm="1">
        <f t="array" ref="I99">IF(
    ROW()-ROW($D$8)+1 &lt;= ROWS(_xlfn.ANCHORARRAY(_Helper_FilterResults!$A$1)),
    INDEX(_xlfn.ANCHORARRAY(_Helper_FilterResults!$A$1), ROW()-ROW($D$8)+1, 6),
    ""
)</f>
        <v>District 39</v>
      </c>
      <c r="J99" s="28" t="str" cm="1">
        <f t="array" ref="J99">IF(
    ROW()-ROW($D$8)+1 &lt;= ROWS(_xlfn.ANCHORARRAY(_Helper_FilterResults!$A$1)),
    INDEX(_xlfn.ANCHORARRAY(_Helper_FilterResults!$A$1), ROW()-ROW($D$8)+1, 7),
    ""
)</f>
        <v>District 23</v>
      </c>
      <c r="K99" s="28" t="str" cm="1">
        <f t="array" ref="K99">IF(
    ROW()-ROW($D$8)+1 &lt;= ROWS(_xlfn.ANCHORARRAY(_Helper_FilterResults!$A$1)),
    INDEX(_xlfn.ANCHORARRAY(_Helper_FilterResults!$A$1), ROW()-ROW($D$8)+1, 8),
    ""
)</f>
        <v>District 27</v>
      </c>
      <c r="L99" s="28" t="str" cm="1">
        <f t="array" ref="L99">IF(
    ROW()-ROW($D$8)+1 &lt;= ROWS(_xlfn.ANCHORARRAY(_Helper_FilterResults!$A$1)),
    INDEX(_xlfn.ANCHORARRAY(_Helper_FilterResults!$A$1), ROW()-ROW($D$8)+1, 9),
    ""
)</f>
        <v>District 27</v>
      </c>
      <c r="M99" s="28" t="str" cm="1">
        <f t="array" ref="M99">IF(
    ROW()-ROW($D$8)+1 &lt;= ROWS(_xlfn.ANCHORARRAY(_Helper_FilterResults!$A$1)),
    INDEX(_xlfn.ANCHORARRAY(_Helper_FilterResults!$A$1), ROW()-ROW($D$8)+1, 10),
    ""
)</f>
        <v>No</v>
      </c>
      <c r="N99" s="34" t="str" cm="1">
        <f t="array" ref="N99">IF(
    ROW()-ROW($D$8)+1 &lt;= ROWS(_xlfn.ANCHORARRAY(_Helper_FilterResults!$A$1)),
    INDEX(_xlfn.ANCHORARRAY(_Helper_FilterResults!$A$1), ROW()-ROW($D$8)+1, 11),
    ""
)</f>
        <v>No</v>
      </c>
      <c r="O99" s="28" t="str" cm="1">
        <f t="array" ref="O99">IF(
    ROW()-ROW($D$8)+1 &lt;= ROWS(_xlfn.ANCHORARRAY(_Helper_FilterResults!$A$1)),
    INDEX(_xlfn.ANCHORARRAY(_Helper_FilterResults!$A$1), ROW()-ROW($D$8)+1, 12),
    ""
)</f>
        <v>Level II</v>
      </c>
      <c r="P99" s="33" t="str" cm="1">
        <f t="array" ref="P99">IF(
    ROW()-ROW($D$8)+1 &lt;= ROWS(_xlfn.ANCHORARRAY(_Helper_FilterResults!$A$1)),
    INDEX(_xlfn.ANCHORARRAY(_Helper_FilterResults!$A$1), ROW()-ROW($D$8)+1, 13),
    ""
)</f>
        <v>General Acute Care Hospital</v>
      </c>
      <c r="Q99" s="33" t="str" cm="1">
        <f t="array" ref="Q99">IF(
    ROW()-ROW($D$8)+1 &lt;= ROWS(_xlfn.ANCHORARRAY(_Helper_FilterResults!$A$1)),
    INDEX(_xlfn.ANCHORARRAY(_Helper_FilterResults!$A$1), ROW()-ROW($D$8)+1, 14),
    ""
)</f>
        <v>District</v>
      </c>
    </row>
    <row r="100" spans="4:17" x14ac:dyDescent="0.3">
      <c r="D100" s="5" cm="1">
        <f t="array" ref="D100">IF(
    ROW()-ROW($D$8)+1 &lt;= ROWS(_xlfn.ANCHORARRAY(_Helper_FilterResults!$A$1)),
    INDEX(_xlfn.ANCHORARRAY(_Helper_FilterResults!$A$1), ROW()-ROW($D$8)+1, 1),
    ""
)</f>
        <v>106190045</v>
      </c>
      <c r="E100" s="5" t="str" cm="1">
        <f t="array" ref="E100">IF(
    ROW()-ROW($D$8)+1 &lt;= ROWS(_xlfn.ANCHORARRAY(_Helper_FilterResults!$A$1)),
    INDEX(_xlfn.ANCHORARRAY(_Helper_FilterResults!$A$1), ROW()-ROW($D$8)+1, 2),
    ""
)</f>
        <v>CATALINA ISLAND MEDICAL CENTER</v>
      </c>
      <c r="F100" s="5" t="str" cm="1">
        <f t="array" ref="F100">IF(
    ROW()-ROW($D$8)+1 &lt;= ROWS(_xlfn.ANCHORARRAY(_Helper_FilterResults!$A$1)),
    INDEX(_xlfn.ANCHORARRAY(_Helper_FilterResults!$A$1), ROW()-ROW($D$8)+1, 3),
    ""
)</f>
        <v>100 FALLS CANYON ROAD</v>
      </c>
      <c r="G100" s="5" t="str" cm="1">
        <f t="array" ref="G100">IF(
    ROW()-ROW($D$8)+1 &lt;= ROWS(_xlfn.ANCHORARRAY(_Helper_FilterResults!$A$1)),
    INDEX(_xlfn.ANCHORARRAY(_Helper_FilterResults!$A$1), ROW()-ROW($D$8)+1, 4),
    ""
)</f>
        <v>AVALON</v>
      </c>
      <c r="H100" s="5" cm="1">
        <f t="array" ref="H100">IF(
    ROW()-ROW($D$8)+1 &lt;= ROWS(_xlfn.ANCHORARRAY(_Helper_FilterResults!$A$1)),
    INDEX(_xlfn.ANCHORARRAY(_Helper_FilterResults!$A$1), ROW()-ROW($D$8)+1, 5),
    ""
)</f>
        <v>90704</v>
      </c>
      <c r="I100" s="28" t="str" cm="1">
        <f t="array" ref="I100">IF(
    ROW()-ROW($D$8)+1 &lt;= ROWS(_xlfn.ANCHORARRAY(_Helper_FilterResults!$A$1)),
    INDEX(_xlfn.ANCHORARRAY(_Helper_FilterResults!$A$1), ROW()-ROW($D$8)+1, 6),
    ""
)</f>
        <v>District 69</v>
      </c>
      <c r="J100" s="28" t="str" cm="1">
        <f t="array" ref="J100">IF(
    ROW()-ROW($D$8)+1 &lt;= ROWS(_xlfn.ANCHORARRAY(_Helper_FilterResults!$A$1)),
    INDEX(_xlfn.ANCHORARRAY(_Helper_FilterResults!$A$1), ROW()-ROW($D$8)+1, 7),
    ""
)</f>
        <v>District 33</v>
      </c>
      <c r="K100" s="28" t="str" cm="1">
        <f t="array" ref="K100">IF(
    ROW()-ROW($D$8)+1 &lt;= ROWS(_xlfn.ANCHORARRAY(_Helper_FilterResults!$A$1)),
    INDEX(_xlfn.ANCHORARRAY(_Helper_FilterResults!$A$1), ROW()-ROW($D$8)+1, 8),
    ""
)</f>
        <v>District 42</v>
      </c>
      <c r="L100" s="28" t="str" cm="1">
        <f t="array" ref="L100">IF(
    ROW()-ROW($D$8)+1 &lt;= ROWS(_xlfn.ANCHORARRAY(_Helper_FilterResults!$A$1)),
    INDEX(_xlfn.ANCHORARRAY(_Helper_FilterResults!$A$1), ROW()-ROW($D$8)+1, 9),
    ""
)</f>
        <v>District 42</v>
      </c>
      <c r="M100" s="28" t="str" cm="1">
        <f t="array" ref="M100">IF(
    ROW()-ROW($D$8)+1 &lt;= ROWS(_xlfn.ANCHORARRAY(_Helper_FilterResults!$A$1)),
    INDEX(_xlfn.ANCHORARRAY(_Helper_FilterResults!$A$1), ROW()-ROW($D$8)+1, 10),
    ""
)</f>
        <v>No</v>
      </c>
      <c r="N100" s="34" t="str" cm="1">
        <f t="array" ref="N100">IF(
    ROW()-ROW($D$8)+1 &lt;= ROWS(_xlfn.ANCHORARRAY(_Helper_FilterResults!$A$1)),
    INDEX(_xlfn.ANCHORARRAY(_Helper_FilterResults!$A$1), ROW()-ROW($D$8)+1, 11),
    ""
)</f>
        <v>Yes</v>
      </c>
      <c r="O100" s="28" t="str" cm="1">
        <f t="array" ref="O100">IF(
    ROW()-ROW($D$8)+1 &lt;= ROWS(_xlfn.ANCHORARRAY(_Helper_FilterResults!$A$1)),
    INDEX(_xlfn.ANCHORARRAY(_Helper_FilterResults!$A$1), ROW()-ROW($D$8)+1, 12),
    ""
)</f>
        <v>NA</v>
      </c>
      <c r="P100" s="33" t="str" cm="1">
        <f t="array" ref="P100">IF(
    ROW()-ROW($D$8)+1 &lt;= ROWS(_xlfn.ANCHORARRAY(_Helper_FilterResults!$A$1)),
    INDEX(_xlfn.ANCHORARRAY(_Helper_FilterResults!$A$1), ROW()-ROW($D$8)+1, 13),
    ""
)</f>
        <v>General Acute Care Hospital</v>
      </c>
      <c r="Q100" s="33" t="str" cm="1">
        <f t="array" ref="Q100">IF(
    ROW()-ROW($D$8)+1 &lt;= ROWS(_xlfn.ANCHORARRAY(_Helper_FilterResults!$A$1)),
    INDEX(_xlfn.ANCHORARRAY(_Helper_FilterResults!$A$1), ROW()-ROW($D$8)+1, 14),
    ""
)</f>
        <v>Non-Profit Corporation</v>
      </c>
    </row>
    <row r="101" spans="4:17" x14ac:dyDescent="0.3">
      <c r="D101" s="5" cm="1">
        <f t="array" ref="D101">IF(
    ROW()-ROW($D$8)+1 &lt;= ROWS(_xlfn.ANCHORARRAY(_Helper_FilterResults!$A$1)),
    INDEX(_xlfn.ANCHORARRAY(_Helper_FilterResults!$A$1), ROW()-ROW($D$8)+1, 1),
    ""
)</f>
        <v>106190049</v>
      </c>
      <c r="E101" s="5" t="str" cm="1">
        <f t="array" ref="E101">IF(
    ROW()-ROW($D$8)+1 &lt;= ROWS(_xlfn.ANCHORARRAY(_Helper_FilterResults!$A$1)),
    INDEX(_xlfn.ANCHORARRAY(_Helper_FilterResults!$A$1), ROW()-ROW($D$8)+1, 2),
    ""
)</f>
        <v>KINDRED HOSPITAL - BALDWIN PARK</v>
      </c>
      <c r="F101" s="5" t="str" cm="1">
        <f t="array" ref="F101">IF(
    ROW()-ROW($D$8)+1 &lt;= ROWS(_xlfn.ANCHORARRAY(_Helper_FilterResults!$A$1)),
    INDEX(_xlfn.ANCHORARRAY(_Helper_FilterResults!$A$1), ROW()-ROW($D$8)+1, 3),
    ""
)</f>
        <v>14148 FRANCISQUITO AVENUE</v>
      </c>
      <c r="G101" s="5" t="str" cm="1">
        <f t="array" ref="G101">IF(
    ROW()-ROW($D$8)+1 &lt;= ROWS(_xlfn.ANCHORARRAY(_Helper_FilterResults!$A$1)),
    INDEX(_xlfn.ANCHORARRAY(_Helper_FilterResults!$A$1), ROW()-ROW($D$8)+1, 4),
    ""
)</f>
        <v>BALDWIN PARK</v>
      </c>
      <c r="H101" s="5" cm="1">
        <f t="array" ref="H101">IF(
    ROW()-ROW($D$8)+1 &lt;= ROWS(_xlfn.ANCHORARRAY(_Helper_FilterResults!$A$1)),
    INDEX(_xlfn.ANCHORARRAY(_Helper_FilterResults!$A$1), ROW()-ROW($D$8)+1, 5),
    ""
)</f>
        <v>91706</v>
      </c>
      <c r="I101" s="28" t="str" cm="1">
        <f t="array" ref="I101">IF(
    ROW()-ROW($D$8)+1 &lt;= ROWS(_xlfn.ANCHORARRAY(_Helper_FilterResults!$A$1)),
    INDEX(_xlfn.ANCHORARRAY(_Helper_FilterResults!$A$1), ROW()-ROW($D$8)+1, 6),
    ""
)</f>
        <v>District 48</v>
      </c>
      <c r="J101" s="28" t="str" cm="1">
        <f t="array" ref="J101">IF(
    ROW()-ROW($D$8)+1 &lt;= ROWS(_xlfn.ANCHORARRAY(_Helper_FilterResults!$A$1)),
    INDEX(_xlfn.ANCHORARRAY(_Helper_FilterResults!$A$1), ROW()-ROW($D$8)+1, 7),
    ""
)</f>
        <v>District 22</v>
      </c>
      <c r="K101" s="28" t="str" cm="1">
        <f t="array" ref="K101">IF(
    ROW()-ROW($D$8)+1 &lt;= ROWS(_xlfn.ANCHORARRAY(_Helper_FilterResults!$A$1)),
    INDEX(_xlfn.ANCHORARRAY(_Helper_FilterResults!$A$1), ROW()-ROW($D$8)+1, 8),
    ""
)</f>
        <v>District 31</v>
      </c>
      <c r="L101" s="28" t="str" cm="1">
        <f t="array" ref="L101">IF(
    ROW()-ROW($D$8)+1 &lt;= ROWS(_xlfn.ANCHORARRAY(_Helper_FilterResults!$A$1)),
    INDEX(_xlfn.ANCHORARRAY(_Helper_FilterResults!$A$1), ROW()-ROW($D$8)+1, 9),
    ""
)</f>
        <v>District 38</v>
      </c>
      <c r="M101" s="28" t="str" cm="1">
        <f t="array" ref="M101">IF(
    ROW()-ROW($D$8)+1 &lt;= ROWS(_xlfn.ANCHORARRAY(_Helper_FilterResults!$A$1)),
    INDEX(_xlfn.ANCHORARRAY(_Helper_FilterResults!$A$1), ROW()-ROW($D$8)+1, 10),
    ""
)</f>
        <v>No</v>
      </c>
      <c r="N101" s="34" t="str" cm="1">
        <f t="array" ref="N101">IF(
    ROW()-ROW($D$8)+1 &lt;= ROWS(_xlfn.ANCHORARRAY(_Helper_FilterResults!$A$1)),
    INDEX(_xlfn.ANCHORARRAY(_Helper_FilterResults!$A$1), ROW()-ROW($D$8)+1, 11),
    ""
)</f>
        <v>No</v>
      </c>
      <c r="O101" s="28" t="str" cm="1">
        <f t="array" ref="O101">IF(
    ROW()-ROW($D$8)+1 &lt;= ROWS(_xlfn.ANCHORARRAY(_Helper_FilterResults!$A$1)),
    INDEX(_xlfn.ANCHORARRAY(_Helper_FilterResults!$A$1), ROW()-ROW($D$8)+1, 12),
    ""
)</f>
        <v>NA</v>
      </c>
      <c r="P101" s="33" t="str" cm="1">
        <f t="array" ref="P101">IF(
    ROW()-ROW($D$8)+1 &lt;= ROWS(_xlfn.ANCHORARRAY(_Helper_FilterResults!$A$1)),
    INDEX(_xlfn.ANCHORARRAY(_Helper_FilterResults!$A$1), ROW()-ROW($D$8)+1, 13),
    ""
)</f>
        <v>General Acute Care Hospital</v>
      </c>
      <c r="Q101" s="33" t="str" cm="1">
        <f t="array" ref="Q101">IF(
    ROW()-ROW($D$8)+1 &lt;= ROWS(_xlfn.ANCHORARRAY(_Helper_FilterResults!$A$1)),
    INDEX(_xlfn.ANCHORARRAY(_Helper_FilterResults!$A$1), ROW()-ROW($D$8)+1, 14),
    ""
)</f>
        <v>Investor - Corporation</v>
      </c>
    </row>
    <row r="102" spans="4:17" x14ac:dyDescent="0.3">
      <c r="D102" s="5" cm="1">
        <f t="array" ref="D102">IF(
    ROW()-ROW($D$8)+1 &lt;= ROWS(_xlfn.ANCHORARRAY(_Helper_FilterResults!$A$1)),
    INDEX(_xlfn.ANCHORARRAY(_Helper_FilterResults!$A$1), ROW()-ROW($D$8)+1, 1),
    ""
)</f>
        <v>106190052</v>
      </c>
      <c r="E102" s="5" t="str" cm="1">
        <f t="array" ref="E102">IF(
    ROW()-ROW($D$8)+1 &lt;= ROWS(_xlfn.ANCHORARRAY(_Helper_FilterResults!$A$1)),
    INDEX(_xlfn.ANCHORARRAY(_Helper_FilterResults!$A$1), ROW()-ROW($D$8)+1, 2),
    ""
)</f>
        <v>BARLOW RESPIRATORY HOSPITAL</v>
      </c>
      <c r="F102" s="5" t="str" cm="1">
        <f t="array" ref="F102">IF(
    ROW()-ROW($D$8)+1 &lt;= ROWS(_xlfn.ANCHORARRAY(_Helper_FilterResults!$A$1)),
    INDEX(_xlfn.ANCHORARRAY(_Helper_FilterResults!$A$1), ROW()-ROW($D$8)+1, 3),
    ""
)</f>
        <v>2000 STADIUM WAY</v>
      </c>
      <c r="G102" s="5" t="str" cm="1">
        <f t="array" ref="G102">IF(
    ROW()-ROW($D$8)+1 &lt;= ROWS(_xlfn.ANCHORARRAY(_Helper_FilterResults!$A$1)),
    INDEX(_xlfn.ANCHORARRAY(_Helper_FilterResults!$A$1), ROW()-ROW($D$8)+1, 4),
    ""
)</f>
        <v>LOS ANGELES</v>
      </c>
      <c r="H102" s="5" cm="1">
        <f t="array" ref="H102">IF(
    ROW()-ROW($D$8)+1 &lt;= ROWS(_xlfn.ANCHORARRAY(_Helper_FilterResults!$A$1)),
    INDEX(_xlfn.ANCHORARRAY(_Helper_FilterResults!$A$1), ROW()-ROW($D$8)+1, 5),
    ""
)</f>
        <v>90026</v>
      </c>
      <c r="I102" s="28" t="str" cm="1">
        <f t="array" ref="I102">IF(
    ROW()-ROW($D$8)+1 &lt;= ROWS(_xlfn.ANCHORARRAY(_Helper_FilterResults!$A$1)),
    INDEX(_xlfn.ANCHORARRAY(_Helper_FilterResults!$A$1), ROW()-ROW($D$8)+1, 6),
    ""
)</f>
        <v>District 52</v>
      </c>
      <c r="J102" s="28" t="str" cm="1">
        <f t="array" ref="J102">IF(
    ROW()-ROW($D$8)+1 &lt;= ROWS(_xlfn.ANCHORARRAY(_Helper_FilterResults!$A$1)),
    INDEX(_xlfn.ANCHORARRAY(_Helper_FilterResults!$A$1), ROW()-ROW($D$8)+1, 7),
    ""
)</f>
        <v>District 26</v>
      </c>
      <c r="K102" s="28" t="str" cm="1">
        <f t="array" ref="K102">IF(
    ROW()-ROW($D$8)+1 &lt;= ROWS(_xlfn.ANCHORARRAY(_Helper_FilterResults!$A$1)),
    INDEX(_xlfn.ANCHORARRAY(_Helper_FilterResults!$A$1), ROW()-ROW($D$8)+1, 8),
    ""
)</f>
        <v>District 30</v>
      </c>
      <c r="L102" s="28" t="str" cm="1">
        <f t="array" ref="L102">IF(
    ROW()-ROW($D$8)+1 &lt;= ROWS(_xlfn.ANCHORARRAY(_Helper_FilterResults!$A$1)),
    INDEX(_xlfn.ANCHORARRAY(_Helper_FilterResults!$A$1), ROW()-ROW($D$8)+1, 9),
    ""
)</f>
        <v>District 30</v>
      </c>
      <c r="M102" s="28" t="str" cm="1">
        <f t="array" ref="M102">IF(
    ROW()-ROW($D$8)+1 &lt;= ROWS(_xlfn.ANCHORARRAY(_Helper_FilterResults!$A$1)),
    INDEX(_xlfn.ANCHORARRAY(_Helper_FilterResults!$A$1), ROW()-ROW($D$8)+1, 10),
    ""
)</f>
        <v>No</v>
      </c>
      <c r="N102" s="34" t="str" cm="1">
        <f t="array" ref="N102">IF(
    ROW()-ROW($D$8)+1 &lt;= ROWS(_xlfn.ANCHORARRAY(_Helper_FilterResults!$A$1)),
    INDEX(_xlfn.ANCHORARRAY(_Helper_FilterResults!$A$1), ROW()-ROW($D$8)+1, 11),
    ""
)</f>
        <v>No</v>
      </c>
      <c r="O102" s="28" t="str" cm="1">
        <f t="array" ref="O102">IF(
    ROW()-ROW($D$8)+1 &lt;= ROWS(_xlfn.ANCHORARRAY(_Helper_FilterResults!$A$1)),
    INDEX(_xlfn.ANCHORARRAY(_Helper_FilterResults!$A$1), ROW()-ROW($D$8)+1, 12),
    ""
)</f>
        <v>NA</v>
      </c>
      <c r="P102" s="33" t="str" cm="1">
        <f t="array" ref="P102">IF(
    ROW()-ROW($D$8)+1 &lt;= ROWS(_xlfn.ANCHORARRAY(_Helper_FilterResults!$A$1)),
    INDEX(_xlfn.ANCHORARRAY(_Helper_FilterResults!$A$1), ROW()-ROW($D$8)+1, 13),
    ""
)</f>
        <v>General Acute Care Hospital</v>
      </c>
      <c r="Q102" s="33" t="str" cm="1">
        <f t="array" ref="Q102">IF(
    ROW()-ROW($D$8)+1 &lt;= ROWS(_xlfn.ANCHORARRAY(_Helper_FilterResults!$A$1)),
    INDEX(_xlfn.ANCHORARRAY(_Helper_FilterResults!$A$1), ROW()-ROW($D$8)+1, 14),
    ""
)</f>
        <v>Non-Profit Corporation</v>
      </c>
    </row>
    <row r="103" spans="4:17" x14ac:dyDescent="0.3">
      <c r="D103" s="5" cm="1">
        <f t="array" ref="D103">IF(
    ROW()-ROW($D$8)+1 &lt;= ROWS(_xlfn.ANCHORARRAY(_Helper_FilterResults!$A$1)),
    INDEX(_xlfn.ANCHORARRAY(_Helper_FilterResults!$A$1), ROW()-ROW($D$8)+1, 1),
    ""
)</f>
        <v>106190053</v>
      </c>
      <c r="E103" s="5" t="str" cm="1">
        <f t="array" ref="E103">IF(
    ROW()-ROW($D$8)+1 &lt;= ROWS(_xlfn.ANCHORARRAY(_Helper_FilterResults!$A$1)),
    INDEX(_xlfn.ANCHORARRAY(_Helper_FilterResults!$A$1), ROW()-ROW($D$8)+1, 2),
    ""
)</f>
        <v>ST. MARY MEDICAL CENTER - LONG BEACH</v>
      </c>
      <c r="F103" s="5" t="str" cm="1">
        <f t="array" ref="F103">IF(
    ROW()-ROW($D$8)+1 &lt;= ROWS(_xlfn.ANCHORARRAY(_Helper_FilterResults!$A$1)),
    INDEX(_xlfn.ANCHORARRAY(_Helper_FilterResults!$A$1), ROW()-ROW($D$8)+1, 3),
    ""
)</f>
        <v>1050 LINDEN AVENUE</v>
      </c>
      <c r="G103" s="5" t="str" cm="1">
        <f t="array" ref="G103">IF(
    ROW()-ROW($D$8)+1 &lt;= ROWS(_xlfn.ANCHORARRAY(_Helper_FilterResults!$A$1)),
    INDEX(_xlfn.ANCHORARRAY(_Helper_FilterResults!$A$1), ROW()-ROW($D$8)+1, 4),
    ""
)</f>
        <v>LONG BEACH</v>
      </c>
      <c r="H103" s="5" cm="1">
        <f t="array" ref="H103">IF(
    ROW()-ROW($D$8)+1 &lt;= ROWS(_xlfn.ANCHORARRAY(_Helper_FilterResults!$A$1)),
    INDEX(_xlfn.ANCHORARRAY(_Helper_FilterResults!$A$1), ROW()-ROW($D$8)+1, 5),
    ""
)</f>
        <v>90813</v>
      </c>
      <c r="I103" s="28" t="str" cm="1">
        <f t="array" ref="I103">IF(
    ROW()-ROW($D$8)+1 &lt;= ROWS(_xlfn.ANCHORARRAY(_Helper_FilterResults!$A$1)),
    INDEX(_xlfn.ANCHORARRAY(_Helper_FilterResults!$A$1), ROW()-ROW($D$8)+1, 6),
    ""
)</f>
        <v>District 69</v>
      </c>
      <c r="J103" s="28" t="str" cm="1">
        <f t="array" ref="J103">IF(
    ROW()-ROW($D$8)+1 &lt;= ROWS(_xlfn.ANCHORARRAY(_Helper_FilterResults!$A$1)),
    INDEX(_xlfn.ANCHORARRAY(_Helper_FilterResults!$A$1), ROW()-ROW($D$8)+1, 7),
    ""
)</f>
        <v>District 33</v>
      </c>
      <c r="K103" s="28" t="str" cm="1">
        <f t="array" ref="K103">IF(
    ROW()-ROW($D$8)+1 &lt;= ROWS(_xlfn.ANCHORARRAY(_Helper_FilterResults!$A$1)),
    INDEX(_xlfn.ANCHORARRAY(_Helper_FilterResults!$A$1), ROW()-ROW($D$8)+1, 8),
    ""
)</f>
        <v>District 42</v>
      </c>
      <c r="L103" s="28" t="str" cm="1">
        <f t="array" ref="L103">IF(
    ROW()-ROW($D$8)+1 &lt;= ROWS(_xlfn.ANCHORARRAY(_Helper_FilterResults!$A$1)),
    INDEX(_xlfn.ANCHORARRAY(_Helper_FilterResults!$A$1), ROW()-ROW($D$8)+1, 9),
    ""
)</f>
        <v>District 42</v>
      </c>
      <c r="M103" s="28" t="str" cm="1">
        <f t="array" ref="M103">IF(
    ROW()-ROW($D$8)+1 &lt;= ROWS(_xlfn.ANCHORARRAY(_Helper_FilterResults!$A$1)),
    INDEX(_xlfn.ANCHORARRAY(_Helper_FilterResults!$A$1), ROW()-ROW($D$8)+1, 10),
    ""
)</f>
        <v>Yes</v>
      </c>
      <c r="N103" s="34" t="str" cm="1">
        <f t="array" ref="N103">IF(
    ROW()-ROW($D$8)+1 &lt;= ROWS(_xlfn.ANCHORARRAY(_Helper_FilterResults!$A$1)),
    INDEX(_xlfn.ANCHORARRAY(_Helper_FilterResults!$A$1), ROW()-ROW($D$8)+1, 11),
    ""
)</f>
        <v>No</v>
      </c>
      <c r="O103" s="28" t="str" cm="1">
        <f t="array" ref="O103">IF(
    ROW()-ROW($D$8)+1 &lt;= ROWS(_xlfn.ANCHORARRAY(_Helper_FilterResults!$A$1)),
    INDEX(_xlfn.ANCHORARRAY(_Helper_FilterResults!$A$1), ROW()-ROW($D$8)+1, 12),
    ""
)</f>
        <v>Level II</v>
      </c>
      <c r="P103" s="33" t="str" cm="1">
        <f t="array" ref="P103">IF(
    ROW()-ROW($D$8)+1 &lt;= ROWS(_xlfn.ANCHORARRAY(_Helper_FilterResults!$A$1)),
    INDEX(_xlfn.ANCHORARRAY(_Helper_FilterResults!$A$1), ROW()-ROW($D$8)+1, 13),
    ""
)</f>
        <v>General Acute Care Hospital</v>
      </c>
      <c r="Q103" s="33" t="str" cm="1">
        <f t="array" ref="Q103">IF(
    ROW()-ROW($D$8)+1 &lt;= ROWS(_xlfn.ANCHORARRAY(_Helper_FilterResults!$A$1)),
    INDEX(_xlfn.ANCHORARRAY(_Helper_FilterResults!$A$1), ROW()-ROW($D$8)+1, 14),
    ""
)</f>
        <v>Non-Profit Corporation</v>
      </c>
    </row>
    <row r="104" spans="4:17" x14ac:dyDescent="0.3">
      <c r="D104" s="5" cm="1">
        <f t="array" ref="D104">IF(
    ROW()-ROW($D$8)+1 &lt;= ROWS(_xlfn.ANCHORARRAY(_Helper_FilterResults!$A$1)),
    INDEX(_xlfn.ANCHORARRAY(_Helper_FilterResults!$A$1), ROW()-ROW($D$8)+1, 1),
    ""
)</f>
        <v>106190066</v>
      </c>
      <c r="E104" s="5" t="str" cm="1">
        <f t="array" ref="E104">IF(
    ROW()-ROW($D$8)+1 &lt;= ROWS(_xlfn.ANCHORARRAY(_Helper_FilterResults!$A$1)),
    INDEX(_xlfn.ANCHORARRAY(_Helper_FilterResults!$A$1), ROW()-ROW($D$8)+1, 2),
    ""
)</f>
        <v>LOS ANGELES COMMUNITY HOSPITAL AT BELLFLOWER</v>
      </c>
      <c r="F104" s="5" t="str" cm="1">
        <f t="array" ref="F104">IF(
    ROW()-ROW($D$8)+1 &lt;= ROWS(_xlfn.ANCHORARRAY(_Helper_FilterResults!$A$1)),
    INDEX(_xlfn.ANCHORARRAY(_Helper_FilterResults!$A$1), ROW()-ROW($D$8)+1, 3),
    ""
)</f>
        <v>9542 ARTESIA BOULEVARD</v>
      </c>
      <c r="G104" s="5" t="str" cm="1">
        <f t="array" ref="G104">IF(
    ROW()-ROW($D$8)+1 &lt;= ROWS(_xlfn.ANCHORARRAY(_Helper_FilterResults!$A$1)),
    INDEX(_xlfn.ANCHORARRAY(_Helper_FilterResults!$A$1), ROW()-ROW($D$8)+1, 4),
    ""
)</f>
        <v>BELLFLOWER</v>
      </c>
      <c r="H104" s="5" cm="1">
        <f t="array" ref="H104">IF(
    ROW()-ROW($D$8)+1 &lt;= ROWS(_xlfn.ANCHORARRAY(_Helper_FilterResults!$A$1)),
    INDEX(_xlfn.ANCHORARRAY(_Helper_FilterResults!$A$1), ROW()-ROW($D$8)+1, 5),
    ""
)</f>
        <v>90706</v>
      </c>
      <c r="I104" s="28" t="str" cm="1">
        <f t="array" ref="I104">IF(
    ROW()-ROW($D$8)+1 &lt;= ROWS(_xlfn.ANCHORARRAY(_Helper_FilterResults!$A$1)),
    INDEX(_xlfn.ANCHORARRAY(_Helper_FilterResults!$A$1), ROW()-ROW($D$8)+1, 6),
    ""
)</f>
        <v>District 62</v>
      </c>
      <c r="J104" s="28" t="str" cm="1">
        <f t="array" ref="J104">IF(
    ROW()-ROW($D$8)+1 &lt;= ROWS(_xlfn.ANCHORARRAY(_Helper_FilterResults!$A$1)),
    INDEX(_xlfn.ANCHORARRAY(_Helper_FilterResults!$A$1), ROW()-ROW($D$8)+1, 7),
    ""
)</f>
        <v>District 30</v>
      </c>
      <c r="K104" s="28" t="str" cm="1">
        <f t="array" ref="K104">IF(
    ROW()-ROW($D$8)+1 &lt;= ROWS(_xlfn.ANCHORARRAY(_Helper_FilterResults!$A$1)),
    INDEX(_xlfn.ANCHORARRAY(_Helper_FilterResults!$A$1), ROW()-ROW($D$8)+1, 8),
    ""
)</f>
        <v>District 42</v>
      </c>
      <c r="L104" s="28" t="str" cm="1">
        <f t="array" ref="L104">IF(
    ROW()-ROW($D$8)+1 &lt;= ROWS(_xlfn.ANCHORARRAY(_Helper_FilterResults!$A$1)),
    INDEX(_xlfn.ANCHORARRAY(_Helper_FilterResults!$A$1), ROW()-ROW($D$8)+1, 9),
    ""
)</f>
        <v>District 41</v>
      </c>
      <c r="M104" s="28" t="str" cm="1">
        <f t="array" ref="M104">IF(
    ROW()-ROW($D$8)+1 &lt;= ROWS(_xlfn.ANCHORARRAY(_Helper_FilterResults!$A$1)),
    INDEX(_xlfn.ANCHORARRAY(_Helper_FilterResults!$A$1), ROW()-ROW($D$8)+1, 10),
    ""
)</f>
        <v>No</v>
      </c>
      <c r="N104" s="34" t="str" cm="1">
        <f t="array" ref="N104">IF(
    ROW()-ROW($D$8)+1 &lt;= ROWS(_xlfn.ANCHORARRAY(_Helper_FilterResults!$A$1)),
    INDEX(_xlfn.ANCHORARRAY(_Helper_FilterResults!$A$1), ROW()-ROW($D$8)+1, 11),
    ""
)</f>
        <v>No</v>
      </c>
      <c r="O104" s="28" t="str" cm="1">
        <f t="array" ref="O104">IF(
    ROW()-ROW($D$8)+1 &lt;= ROWS(_xlfn.ANCHORARRAY(_Helper_FilterResults!$A$1)),
    INDEX(_xlfn.ANCHORARRAY(_Helper_FilterResults!$A$1), ROW()-ROW($D$8)+1, 12),
    ""
)</f>
        <v>NA</v>
      </c>
      <c r="P104" s="33" t="str" cm="1">
        <f t="array" ref="P104">IF(
    ROW()-ROW($D$8)+1 &lt;= ROWS(_xlfn.ANCHORARRAY(_Helper_FilterResults!$A$1)),
    INDEX(_xlfn.ANCHORARRAY(_Helper_FilterResults!$A$1), ROW()-ROW($D$8)+1, 13),
    ""
)</f>
        <v>General Acute Care Hospital</v>
      </c>
      <c r="Q104" s="33" t="str" cm="1">
        <f t="array" ref="Q104">IF(
    ROW()-ROW($D$8)+1 &lt;= ROWS(_xlfn.ANCHORARRAY(_Helper_FilterResults!$A$1)),
    INDEX(_xlfn.ANCHORARRAY(_Helper_FilterResults!$A$1), ROW()-ROW($D$8)+1, 14),
    ""
)</f>
        <v>Investor - Corporation</v>
      </c>
    </row>
    <row r="105" spans="4:17" x14ac:dyDescent="0.3">
      <c r="D105" s="5" cm="1">
        <f t="array" ref="D105">IF(
    ROW()-ROW($D$8)+1 &lt;= ROWS(_xlfn.ANCHORARRAY(_Helper_FilterResults!$A$1)),
    INDEX(_xlfn.ANCHORARRAY(_Helper_FilterResults!$A$1), ROW()-ROW($D$8)+1, 1),
    ""
)</f>
        <v>106190081</v>
      </c>
      <c r="E105" s="5" t="str" cm="1">
        <f t="array" ref="E105">IF(
    ROW()-ROW($D$8)+1 &lt;= ROWS(_xlfn.ANCHORARRAY(_Helper_FilterResults!$A$1)),
    INDEX(_xlfn.ANCHORARRAY(_Helper_FilterResults!$A$1), ROW()-ROW($D$8)+1, 2),
    ""
)</f>
        <v>ADVENTIST HEALTH WHITE MEMORIAL MONTEBELLO</v>
      </c>
      <c r="F105" s="5" t="str" cm="1">
        <f t="array" ref="F105">IF(
    ROW()-ROW($D$8)+1 &lt;= ROWS(_xlfn.ANCHORARRAY(_Helper_FilterResults!$A$1)),
    INDEX(_xlfn.ANCHORARRAY(_Helper_FilterResults!$A$1), ROW()-ROW($D$8)+1, 3),
    ""
)</f>
        <v>309 WEST BEVERLY BOULEVARD</v>
      </c>
      <c r="G105" s="5" t="str" cm="1">
        <f t="array" ref="G105">IF(
    ROW()-ROW($D$8)+1 &lt;= ROWS(_xlfn.ANCHORARRAY(_Helper_FilterResults!$A$1)),
    INDEX(_xlfn.ANCHORARRAY(_Helper_FilterResults!$A$1), ROW()-ROW($D$8)+1, 4),
    ""
)</f>
        <v>MONTEBELLO</v>
      </c>
      <c r="H105" s="5" cm="1">
        <f t="array" ref="H105">IF(
    ROW()-ROW($D$8)+1 &lt;= ROWS(_xlfn.ANCHORARRAY(_Helper_FilterResults!$A$1)),
    INDEX(_xlfn.ANCHORARRAY(_Helper_FilterResults!$A$1), ROW()-ROW($D$8)+1, 5),
    ""
)</f>
        <v>90640</v>
      </c>
      <c r="I105" s="28" t="str" cm="1">
        <f t="array" ref="I105">IF(
    ROW()-ROW($D$8)+1 &lt;= ROWS(_xlfn.ANCHORARRAY(_Helper_FilterResults!$A$1)),
    INDEX(_xlfn.ANCHORARRAY(_Helper_FilterResults!$A$1), ROW()-ROW($D$8)+1, 6),
    ""
)</f>
        <v>District 54</v>
      </c>
      <c r="J105" s="28" t="str" cm="1">
        <f t="array" ref="J105">IF(
    ROW()-ROW($D$8)+1 &lt;= ROWS(_xlfn.ANCHORARRAY(_Helper_FilterResults!$A$1)),
    INDEX(_xlfn.ANCHORARRAY(_Helper_FilterResults!$A$1), ROW()-ROW($D$8)+1, 7),
    ""
)</f>
        <v>District 30</v>
      </c>
      <c r="K105" s="28" t="str" cm="1">
        <f t="array" ref="K105">IF(
    ROW()-ROW($D$8)+1 &lt;= ROWS(_xlfn.ANCHORARRAY(_Helper_FilterResults!$A$1)),
    INDEX(_xlfn.ANCHORARRAY(_Helper_FilterResults!$A$1), ROW()-ROW($D$8)+1, 8),
    ""
)</f>
        <v>District 38</v>
      </c>
      <c r="L105" s="28" t="str" cm="1">
        <f t="array" ref="L105">IF(
    ROW()-ROW($D$8)+1 &lt;= ROWS(_xlfn.ANCHORARRAY(_Helper_FilterResults!$A$1)),
    INDEX(_xlfn.ANCHORARRAY(_Helper_FilterResults!$A$1), ROW()-ROW($D$8)+1, 9),
    ""
)</f>
        <v>District 38</v>
      </c>
      <c r="M105" s="28" t="str" cm="1">
        <f t="array" ref="M105">IF(
    ROW()-ROW($D$8)+1 &lt;= ROWS(_xlfn.ANCHORARRAY(_Helper_FilterResults!$A$1)),
    INDEX(_xlfn.ANCHORARRAY(_Helper_FilterResults!$A$1), ROW()-ROW($D$8)+1, 10),
    ""
)</f>
        <v>No</v>
      </c>
      <c r="N105" s="34" t="str" cm="1">
        <f t="array" ref="N105">IF(
    ROW()-ROW($D$8)+1 &lt;= ROWS(_xlfn.ANCHORARRAY(_Helper_FilterResults!$A$1)),
    INDEX(_xlfn.ANCHORARRAY(_Helper_FilterResults!$A$1), ROW()-ROW($D$8)+1, 11),
    ""
)</f>
        <v>No</v>
      </c>
      <c r="O105" s="28" t="str" cm="1">
        <f t="array" ref="O105">IF(
    ROW()-ROW($D$8)+1 &lt;= ROWS(_xlfn.ANCHORARRAY(_Helper_FilterResults!$A$1)),
    INDEX(_xlfn.ANCHORARRAY(_Helper_FilterResults!$A$1), ROW()-ROW($D$8)+1, 12),
    ""
)</f>
        <v>NA</v>
      </c>
      <c r="P105" s="33" t="str" cm="1">
        <f t="array" ref="P105">IF(
    ROW()-ROW($D$8)+1 &lt;= ROWS(_xlfn.ANCHORARRAY(_Helper_FilterResults!$A$1)),
    INDEX(_xlfn.ANCHORARRAY(_Helper_FilterResults!$A$1), ROW()-ROW($D$8)+1, 13),
    ""
)</f>
        <v>General Acute Care Hospital</v>
      </c>
      <c r="Q105" s="33" t="str" cm="1">
        <f t="array" ref="Q105">IF(
    ROW()-ROW($D$8)+1 &lt;= ROWS(_xlfn.ANCHORARRAY(_Helper_FilterResults!$A$1)),
    INDEX(_xlfn.ANCHORARRAY(_Helper_FilterResults!$A$1), ROW()-ROW($D$8)+1, 14),
    ""
)</f>
        <v>Non-Profit Corporation</v>
      </c>
    </row>
    <row r="106" spans="4:17" x14ac:dyDescent="0.3">
      <c r="D106" s="5" cm="1">
        <f t="array" ref="D106">IF(
    ROW()-ROW($D$8)+1 &lt;= ROWS(_xlfn.ANCHORARRAY(_Helper_FilterResults!$A$1)),
    INDEX(_xlfn.ANCHORARRAY(_Helper_FilterResults!$A$1), ROW()-ROW($D$8)+1, 1),
    ""
)</f>
        <v>106190110</v>
      </c>
      <c r="E106" s="5" t="str" cm="1">
        <f t="array" ref="E106">IF(
    ROW()-ROW($D$8)+1 &lt;= ROWS(_xlfn.ANCHORARRAY(_Helper_FilterResults!$A$1)),
    INDEX(_xlfn.ANCHORARRAY(_Helper_FilterResults!$A$1), ROW()-ROW($D$8)+1, 2),
    ""
)</f>
        <v>SOUTHERN CALIFORNIA HOSPITAL AT CULVER CITY</v>
      </c>
      <c r="F106" s="5" t="str" cm="1">
        <f t="array" ref="F106">IF(
    ROW()-ROW($D$8)+1 &lt;= ROWS(_xlfn.ANCHORARRAY(_Helper_FilterResults!$A$1)),
    INDEX(_xlfn.ANCHORARRAY(_Helper_FilterResults!$A$1), ROW()-ROW($D$8)+1, 3),
    ""
)</f>
        <v>3828 DELMAS TERRACE</v>
      </c>
      <c r="G106" s="5" t="str" cm="1">
        <f t="array" ref="G106">IF(
    ROW()-ROW($D$8)+1 &lt;= ROWS(_xlfn.ANCHORARRAY(_Helper_FilterResults!$A$1)),
    INDEX(_xlfn.ANCHORARRAY(_Helper_FilterResults!$A$1), ROW()-ROW($D$8)+1, 4),
    ""
)</f>
        <v>CULVER CITY</v>
      </c>
      <c r="H106" s="5" cm="1">
        <f t="array" ref="H106">IF(
    ROW()-ROW($D$8)+1 &lt;= ROWS(_xlfn.ANCHORARRAY(_Helper_FilterResults!$A$1)),
    INDEX(_xlfn.ANCHORARRAY(_Helper_FilterResults!$A$1), ROW()-ROW($D$8)+1, 5),
    ""
)</f>
        <v>90232</v>
      </c>
      <c r="I106" s="28" t="str" cm="1">
        <f t="array" ref="I106">IF(
    ROW()-ROW($D$8)+1 &lt;= ROWS(_xlfn.ANCHORARRAY(_Helper_FilterResults!$A$1)),
    INDEX(_xlfn.ANCHORARRAY(_Helper_FilterResults!$A$1), ROW()-ROW($D$8)+1, 6),
    ""
)</f>
        <v>District 55</v>
      </c>
      <c r="J106" s="28" t="str" cm="1">
        <f t="array" ref="J106">IF(
    ROW()-ROW($D$8)+1 &lt;= ROWS(_xlfn.ANCHORARRAY(_Helper_FilterResults!$A$1)),
    INDEX(_xlfn.ANCHORARRAY(_Helper_FilterResults!$A$1), ROW()-ROW($D$8)+1, 7),
    ""
)</f>
        <v>District 28</v>
      </c>
      <c r="K106" s="28" t="str" cm="1">
        <f t="array" ref="K106">IF(
    ROW()-ROW($D$8)+1 &lt;= ROWS(_xlfn.ANCHORARRAY(_Helper_FilterResults!$A$1)),
    INDEX(_xlfn.ANCHORARRAY(_Helper_FilterResults!$A$1), ROW()-ROW($D$8)+1, 8),
    ""
)</f>
        <v>District 37</v>
      </c>
      <c r="L106" s="28" t="str" cm="1">
        <f t="array" ref="L106">IF(
    ROW()-ROW($D$8)+1 &lt;= ROWS(_xlfn.ANCHORARRAY(_Helper_FilterResults!$A$1)),
    INDEX(_xlfn.ANCHORARRAY(_Helper_FilterResults!$A$1), ROW()-ROW($D$8)+1, 9),
    ""
)</f>
        <v>District 37</v>
      </c>
      <c r="M106" s="28" t="str" cm="1">
        <f t="array" ref="M106">IF(
    ROW()-ROW($D$8)+1 &lt;= ROWS(_xlfn.ANCHORARRAY(_Helper_FilterResults!$A$1)),
    INDEX(_xlfn.ANCHORARRAY(_Helper_FilterResults!$A$1), ROW()-ROW($D$8)+1, 10),
    ""
)</f>
        <v>No</v>
      </c>
      <c r="N106" s="34" t="str" cm="1">
        <f t="array" ref="N106">IF(
    ROW()-ROW($D$8)+1 &lt;= ROWS(_xlfn.ANCHORARRAY(_Helper_FilterResults!$A$1)),
    INDEX(_xlfn.ANCHORARRAY(_Helper_FilterResults!$A$1), ROW()-ROW($D$8)+1, 11),
    ""
)</f>
        <v>No</v>
      </c>
      <c r="O106" s="28" t="str" cm="1">
        <f t="array" ref="O106">IF(
    ROW()-ROW($D$8)+1 &lt;= ROWS(_xlfn.ANCHORARRAY(_Helper_FilterResults!$A$1)),
    INDEX(_xlfn.ANCHORARRAY(_Helper_FilterResults!$A$1), ROW()-ROW($D$8)+1, 12),
    ""
)</f>
        <v>NA</v>
      </c>
      <c r="P106" s="33" t="str" cm="1">
        <f t="array" ref="P106">IF(
    ROW()-ROW($D$8)+1 &lt;= ROWS(_xlfn.ANCHORARRAY(_Helper_FilterResults!$A$1)),
    INDEX(_xlfn.ANCHORARRAY(_Helper_FilterResults!$A$1), ROW()-ROW($D$8)+1, 13),
    ""
)</f>
        <v>General Acute Care Hospital</v>
      </c>
      <c r="Q106" s="33" t="str" cm="1">
        <f t="array" ref="Q106">IF(
    ROW()-ROW($D$8)+1 &lt;= ROWS(_xlfn.ANCHORARRAY(_Helper_FilterResults!$A$1)),
    INDEX(_xlfn.ANCHORARRAY(_Helper_FilterResults!$A$1), ROW()-ROW($D$8)+1, 14),
    ""
)</f>
        <v>Investor - Corporation</v>
      </c>
    </row>
    <row r="107" spans="4:17" x14ac:dyDescent="0.3">
      <c r="D107" s="5" cm="1">
        <f t="array" ref="D107">IF(
    ROW()-ROW($D$8)+1 &lt;= ROWS(_xlfn.ANCHORARRAY(_Helper_FilterResults!$A$1)),
    INDEX(_xlfn.ANCHORARRAY(_Helper_FilterResults!$A$1), ROW()-ROW($D$8)+1, 1),
    ""
)</f>
        <v>106190125</v>
      </c>
      <c r="E107" s="5" t="str" cm="1">
        <f t="array" ref="E107">IF(
    ROW()-ROW($D$8)+1 &lt;= ROWS(_xlfn.ANCHORARRAY(_Helper_FilterResults!$A$1)),
    INDEX(_xlfn.ANCHORARRAY(_Helper_FilterResults!$A$1), ROW()-ROW($D$8)+1, 2),
    ""
)</f>
        <v>CALIFORNIA HOSPITAL MEDICAL CENTER - LOS ANGELES</v>
      </c>
      <c r="F107" s="5" t="str" cm="1">
        <f t="array" ref="F107">IF(
    ROW()-ROW($D$8)+1 &lt;= ROWS(_xlfn.ANCHORARRAY(_Helper_FilterResults!$A$1)),
    INDEX(_xlfn.ANCHORARRAY(_Helper_FilterResults!$A$1), ROW()-ROW($D$8)+1, 3),
    ""
)</f>
        <v>1401 SOUTH GRAND AVENUE</v>
      </c>
      <c r="G107" s="5" t="str" cm="1">
        <f t="array" ref="G107">IF(
    ROW()-ROW($D$8)+1 &lt;= ROWS(_xlfn.ANCHORARRAY(_Helper_FilterResults!$A$1)),
    INDEX(_xlfn.ANCHORARRAY(_Helper_FilterResults!$A$1), ROW()-ROW($D$8)+1, 4),
    ""
)</f>
        <v>LOS ANGELES</v>
      </c>
      <c r="H107" s="5" cm="1">
        <f t="array" ref="H107">IF(
    ROW()-ROW($D$8)+1 &lt;= ROWS(_xlfn.ANCHORARRAY(_Helper_FilterResults!$A$1)),
    INDEX(_xlfn.ANCHORARRAY(_Helper_FilterResults!$A$1), ROW()-ROW($D$8)+1, 5),
    ""
)</f>
        <v>90015</v>
      </c>
      <c r="I107" s="28" t="str" cm="1">
        <f t="array" ref="I107">IF(
    ROW()-ROW($D$8)+1 &lt;= ROWS(_xlfn.ANCHORARRAY(_Helper_FilterResults!$A$1)),
    INDEX(_xlfn.ANCHORARRAY(_Helper_FilterResults!$A$1), ROW()-ROW($D$8)+1, 6),
    ""
)</f>
        <v>District 57</v>
      </c>
      <c r="J107" s="28" t="str" cm="1">
        <f t="array" ref="J107">IF(
    ROW()-ROW($D$8)+1 &lt;= ROWS(_xlfn.ANCHORARRAY(_Helper_FilterResults!$A$1)),
    INDEX(_xlfn.ANCHORARRAY(_Helper_FilterResults!$A$1), ROW()-ROW($D$8)+1, 7),
    ""
)</f>
        <v>District 28</v>
      </c>
      <c r="K107" s="28" t="str" cm="1">
        <f t="array" ref="K107">IF(
    ROW()-ROW($D$8)+1 &lt;= ROWS(_xlfn.ANCHORARRAY(_Helper_FilterResults!$A$1)),
    INDEX(_xlfn.ANCHORARRAY(_Helper_FilterResults!$A$1), ROW()-ROW($D$8)+1, 8),
    ""
)</f>
        <v>District 37</v>
      </c>
      <c r="L107" s="28" t="str" cm="1">
        <f t="array" ref="L107">IF(
    ROW()-ROW($D$8)+1 &lt;= ROWS(_xlfn.ANCHORARRAY(_Helper_FilterResults!$A$1)),
    INDEX(_xlfn.ANCHORARRAY(_Helper_FilterResults!$A$1), ROW()-ROW($D$8)+1, 9),
    ""
)</f>
        <v>District 37</v>
      </c>
      <c r="M107" s="28" t="str" cm="1">
        <f t="array" ref="M107">IF(
    ROW()-ROW($D$8)+1 &lt;= ROWS(_xlfn.ANCHORARRAY(_Helper_FilterResults!$A$1)),
    INDEX(_xlfn.ANCHORARRAY(_Helper_FilterResults!$A$1), ROW()-ROW($D$8)+1, 10),
    ""
)</f>
        <v>No</v>
      </c>
      <c r="N107" s="34" t="str" cm="1">
        <f t="array" ref="N107">IF(
    ROW()-ROW($D$8)+1 &lt;= ROWS(_xlfn.ANCHORARRAY(_Helper_FilterResults!$A$1)),
    INDEX(_xlfn.ANCHORARRAY(_Helper_FilterResults!$A$1), ROW()-ROW($D$8)+1, 11),
    ""
)</f>
        <v>No</v>
      </c>
      <c r="O107" s="28" t="str" cm="1">
        <f t="array" ref="O107">IF(
    ROW()-ROW($D$8)+1 &lt;= ROWS(_xlfn.ANCHORARRAY(_Helper_FilterResults!$A$1)),
    INDEX(_xlfn.ANCHORARRAY(_Helper_FilterResults!$A$1), ROW()-ROW($D$8)+1, 12),
    ""
)</f>
        <v>Level II</v>
      </c>
      <c r="P107" s="33" t="str" cm="1">
        <f t="array" ref="P107">IF(
    ROW()-ROW($D$8)+1 &lt;= ROWS(_xlfn.ANCHORARRAY(_Helper_FilterResults!$A$1)),
    INDEX(_xlfn.ANCHORARRAY(_Helper_FilterResults!$A$1), ROW()-ROW($D$8)+1, 13),
    ""
)</f>
        <v>General Acute Care Hospital</v>
      </c>
      <c r="Q107" s="33" t="str" cm="1">
        <f t="array" ref="Q107">IF(
    ROW()-ROW($D$8)+1 &lt;= ROWS(_xlfn.ANCHORARRAY(_Helper_FilterResults!$A$1)),
    INDEX(_xlfn.ANCHORARRAY(_Helper_FilterResults!$A$1), ROW()-ROW($D$8)+1, 14),
    ""
)</f>
        <v>Non-Profit Corporation</v>
      </c>
    </row>
    <row r="108" spans="4:17" x14ac:dyDescent="0.3">
      <c r="D108" s="5" cm="1">
        <f t="array" ref="D108">IF(
    ROW()-ROW($D$8)+1 &lt;= ROWS(_xlfn.ANCHORARRAY(_Helper_FilterResults!$A$1)),
    INDEX(_xlfn.ANCHORARRAY(_Helper_FilterResults!$A$1), ROW()-ROW($D$8)+1, 1),
    ""
)</f>
        <v>106190137</v>
      </c>
      <c r="E108" s="5" t="str" cm="1">
        <f t="array" ref="E108">IF(
    ROW()-ROW($D$8)+1 &lt;= ROWS(_xlfn.ANCHORARRAY(_Helper_FilterResults!$A$1)),
    INDEX(_xlfn.ANCHORARRAY(_Helper_FilterResults!$A$1), ROW()-ROW($D$8)+1, 2),
    ""
)</f>
        <v>CASA COLINA HOSPITAL</v>
      </c>
      <c r="F108" s="5" t="str" cm="1">
        <f t="array" ref="F108">IF(
    ROW()-ROW($D$8)+1 &lt;= ROWS(_xlfn.ANCHORARRAY(_Helper_FilterResults!$A$1)),
    INDEX(_xlfn.ANCHORARRAY(_Helper_FilterResults!$A$1), ROW()-ROW($D$8)+1, 3),
    ""
)</f>
        <v>255 EAST BONITA AVENUE</v>
      </c>
      <c r="G108" s="5" t="str" cm="1">
        <f t="array" ref="G108">IF(
    ROW()-ROW($D$8)+1 &lt;= ROWS(_xlfn.ANCHORARRAY(_Helper_FilterResults!$A$1)),
    INDEX(_xlfn.ANCHORARRAY(_Helper_FilterResults!$A$1), ROW()-ROW($D$8)+1, 4),
    ""
)</f>
        <v>POMONA</v>
      </c>
      <c r="H108" s="5" cm="1">
        <f t="array" ref="H108">IF(
    ROW()-ROW($D$8)+1 &lt;= ROWS(_xlfn.ANCHORARRAY(_Helper_FilterResults!$A$1)),
    INDEX(_xlfn.ANCHORARRAY(_Helper_FilterResults!$A$1), ROW()-ROW($D$8)+1, 5),
    ""
)</f>
        <v>91767</v>
      </c>
      <c r="I108" s="28" t="str" cm="1">
        <f t="array" ref="I108">IF(
    ROW()-ROW($D$8)+1 &lt;= ROWS(_xlfn.ANCHORARRAY(_Helper_FilterResults!$A$1)),
    INDEX(_xlfn.ANCHORARRAY(_Helper_FilterResults!$A$1), ROW()-ROW($D$8)+1, 6),
    ""
)</f>
        <v>District 53</v>
      </c>
      <c r="J108" s="28" t="str" cm="1">
        <f t="array" ref="J108">IF(
    ROW()-ROW($D$8)+1 &lt;= ROWS(_xlfn.ANCHORARRAY(_Helper_FilterResults!$A$1)),
    INDEX(_xlfn.ANCHORARRAY(_Helper_FilterResults!$A$1), ROW()-ROW($D$8)+1, 7),
    ""
)</f>
        <v>District 22</v>
      </c>
      <c r="K108" s="28" t="str" cm="1">
        <f t="array" ref="K108">IF(
    ROW()-ROW($D$8)+1 &lt;= ROWS(_xlfn.ANCHORARRAY(_Helper_FilterResults!$A$1)),
    INDEX(_xlfn.ANCHORARRAY(_Helper_FilterResults!$A$1), ROW()-ROW($D$8)+1, 8),
    ""
)</f>
        <v>District 35</v>
      </c>
      <c r="L108" s="28" t="str" cm="1">
        <f t="array" ref="L108">IF(
    ROW()-ROW($D$8)+1 &lt;= ROWS(_xlfn.ANCHORARRAY(_Helper_FilterResults!$A$1)),
    INDEX(_xlfn.ANCHORARRAY(_Helper_FilterResults!$A$1), ROW()-ROW($D$8)+1, 9),
    ""
)</f>
        <v>District 35</v>
      </c>
      <c r="M108" s="28" t="str" cm="1">
        <f t="array" ref="M108">IF(
    ROW()-ROW($D$8)+1 &lt;= ROWS(_xlfn.ANCHORARRAY(_Helper_FilterResults!$A$1)),
    INDEX(_xlfn.ANCHORARRAY(_Helper_FilterResults!$A$1), ROW()-ROW($D$8)+1, 10),
    ""
)</f>
        <v>No</v>
      </c>
      <c r="N108" s="34" t="str" cm="1">
        <f t="array" ref="N108">IF(
    ROW()-ROW($D$8)+1 &lt;= ROWS(_xlfn.ANCHORARRAY(_Helper_FilterResults!$A$1)),
    INDEX(_xlfn.ANCHORARRAY(_Helper_FilterResults!$A$1), ROW()-ROW($D$8)+1, 11),
    ""
)</f>
        <v>No</v>
      </c>
      <c r="O108" s="28" t="str" cm="1">
        <f t="array" ref="O108">IF(
    ROW()-ROW($D$8)+1 &lt;= ROWS(_xlfn.ANCHORARRAY(_Helper_FilterResults!$A$1)),
    INDEX(_xlfn.ANCHORARRAY(_Helper_FilterResults!$A$1), ROW()-ROW($D$8)+1, 12),
    ""
)</f>
        <v>NA</v>
      </c>
      <c r="P108" s="33" t="str" cm="1">
        <f t="array" ref="P108">IF(
    ROW()-ROW($D$8)+1 &lt;= ROWS(_xlfn.ANCHORARRAY(_Helper_FilterResults!$A$1)),
    INDEX(_xlfn.ANCHORARRAY(_Helper_FilterResults!$A$1), ROW()-ROW($D$8)+1, 13),
    ""
)</f>
        <v>General Acute Care Hospital</v>
      </c>
      <c r="Q108" s="33" t="str" cm="1">
        <f t="array" ref="Q108">IF(
    ROW()-ROW($D$8)+1 &lt;= ROWS(_xlfn.ANCHORARRAY(_Helper_FilterResults!$A$1)),
    INDEX(_xlfn.ANCHORARRAY(_Helper_FilterResults!$A$1), ROW()-ROW($D$8)+1, 14),
    ""
)</f>
        <v>Non-Profit Corporation</v>
      </c>
    </row>
    <row r="109" spans="4:17" x14ac:dyDescent="0.3">
      <c r="D109" s="5" cm="1">
        <f t="array" ref="D109">IF(
    ROW()-ROW($D$8)+1 &lt;= ROWS(_xlfn.ANCHORARRAY(_Helper_FilterResults!$A$1)),
    INDEX(_xlfn.ANCHORARRAY(_Helper_FilterResults!$A$1), ROW()-ROW($D$8)+1, 1),
    ""
)</f>
        <v>106190148</v>
      </c>
      <c r="E109" s="5" t="str" cm="1">
        <f t="array" ref="E109">IF(
    ROW()-ROW($D$8)+1 &lt;= ROWS(_xlfn.ANCHORARRAY(_Helper_FilterResults!$A$1)),
    INDEX(_xlfn.ANCHORARRAY(_Helper_FilterResults!$A$1), ROW()-ROW($D$8)+1, 2),
    ""
)</f>
        <v>CENTINELA HOSPITAL MEDICAL CENTER</v>
      </c>
      <c r="F109" s="5" t="str" cm="1">
        <f t="array" ref="F109">IF(
    ROW()-ROW($D$8)+1 &lt;= ROWS(_xlfn.ANCHORARRAY(_Helper_FilterResults!$A$1)),
    INDEX(_xlfn.ANCHORARRAY(_Helper_FilterResults!$A$1), ROW()-ROW($D$8)+1, 3),
    ""
)</f>
        <v>555 EAST HARDY STREET</v>
      </c>
      <c r="G109" s="5" t="str" cm="1">
        <f t="array" ref="G109">IF(
    ROW()-ROW($D$8)+1 &lt;= ROWS(_xlfn.ANCHORARRAY(_Helper_FilterResults!$A$1)),
    INDEX(_xlfn.ANCHORARRAY(_Helper_FilterResults!$A$1), ROW()-ROW($D$8)+1, 4),
    ""
)</f>
        <v>INGLEWOOD</v>
      </c>
      <c r="H109" s="5" cm="1">
        <f t="array" ref="H109">IF(
    ROW()-ROW($D$8)+1 &lt;= ROWS(_xlfn.ANCHORARRAY(_Helper_FilterResults!$A$1)),
    INDEX(_xlfn.ANCHORARRAY(_Helper_FilterResults!$A$1), ROW()-ROW($D$8)+1, 5),
    ""
)</f>
        <v>90301</v>
      </c>
      <c r="I109" s="28" t="str" cm="1">
        <f t="array" ref="I109">IF(
    ROW()-ROW($D$8)+1 &lt;= ROWS(_xlfn.ANCHORARRAY(_Helper_FilterResults!$A$1)),
    INDEX(_xlfn.ANCHORARRAY(_Helper_FilterResults!$A$1), ROW()-ROW($D$8)+1, 6),
    ""
)</f>
        <v>District 61</v>
      </c>
      <c r="J109" s="28" t="str" cm="1">
        <f t="array" ref="J109">IF(
    ROW()-ROW($D$8)+1 &lt;= ROWS(_xlfn.ANCHORARRAY(_Helper_FilterResults!$A$1)),
    INDEX(_xlfn.ANCHORARRAY(_Helper_FilterResults!$A$1), ROW()-ROW($D$8)+1, 7),
    ""
)</f>
        <v>District 35</v>
      </c>
      <c r="K109" s="28" t="str" cm="1">
        <f t="array" ref="K109">IF(
    ROW()-ROW($D$8)+1 &lt;= ROWS(_xlfn.ANCHORARRAY(_Helper_FilterResults!$A$1)),
    INDEX(_xlfn.ANCHORARRAY(_Helper_FilterResults!$A$1), ROW()-ROW($D$8)+1, 8),
    ""
)</f>
        <v>District 43</v>
      </c>
      <c r="L109" s="28" t="str" cm="1">
        <f t="array" ref="L109">IF(
    ROW()-ROW($D$8)+1 &lt;= ROWS(_xlfn.ANCHORARRAY(_Helper_FilterResults!$A$1)),
    INDEX(_xlfn.ANCHORARRAY(_Helper_FilterResults!$A$1), ROW()-ROW($D$8)+1, 9),
    ""
)</f>
        <v>District 43</v>
      </c>
      <c r="M109" s="28" t="str" cm="1">
        <f t="array" ref="M109">IF(
    ROW()-ROW($D$8)+1 &lt;= ROWS(_xlfn.ANCHORARRAY(_Helper_FilterResults!$A$1)),
    INDEX(_xlfn.ANCHORARRAY(_Helper_FilterResults!$A$1), ROW()-ROW($D$8)+1, 10),
    ""
)</f>
        <v>No</v>
      </c>
      <c r="N109" s="34" t="str" cm="1">
        <f t="array" ref="N109">IF(
    ROW()-ROW($D$8)+1 &lt;= ROWS(_xlfn.ANCHORARRAY(_Helper_FilterResults!$A$1)),
    INDEX(_xlfn.ANCHORARRAY(_Helper_FilterResults!$A$1), ROW()-ROW($D$8)+1, 11),
    ""
)</f>
        <v>No</v>
      </c>
      <c r="O109" s="28" t="str" cm="1">
        <f t="array" ref="O109">IF(
    ROW()-ROW($D$8)+1 &lt;= ROWS(_xlfn.ANCHORARRAY(_Helper_FilterResults!$A$1)),
    INDEX(_xlfn.ANCHORARRAY(_Helper_FilterResults!$A$1), ROW()-ROW($D$8)+1, 12),
    ""
)</f>
        <v>NA</v>
      </c>
      <c r="P109" s="33" t="str" cm="1">
        <f t="array" ref="P109">IF(
    ROW()-ROW($D$8)+1 &lt;= ROWS(_xlfn.ANCHORARRAY(_Helper_FilterResults!$A$1)),
    INDEX(_xlfn.ANCHORARRAY(_Helper_FilterResults!$A$1), ROW()-ROW($D$8)+1, 13),
    ""
)</f>
        <v>General Acute Care Hospital</v>
      </c>
      <c r="Q109" s="33" t="str" cm="1">
        <f t="array" ref="Q109">IF(
    ROW()-ROW($D$8)+1 &lt;= ROWS(_xlfn.ANCHORARRAY(_Helper_FilterResults!$A$1)),
    INDEX(_xlfn.ANCHORARRAY(_Helper_FilterResults!$A$1), ROW()-ROW($D$8)+1, 14),
    ""
)</f>
        <v>Investor - LLC</v>
      </c>
    </row>
    <row r="110" spans="4:17" x14ac:dyDescent="0.3">
      <c r="D110" s="5" cm="1">
        <f t="array" ref="D110">IF(
    ROW()-ROW($D$8)+1 &lt;= ROWS(_xlfn.ANCHORARRAY(_Helper_FilterResults!$A$1)),
    INDEX(_xlfn.ANCHORARRAY(_Helper_FilterResults!$A$1), ROW()-ROW($D$8)+1, 1),
    ""
)</f>
        <v>106190150</v>
      </c>
      <c r="E110" s="5" t="str" cm="1">
        <f t="array" ref="E110">IF(
    ROW()-ROW($D$8)+1 &lt;= ROWS(_xlfn.ANCHORARRAY(_Helper_FilterResults!$A$1)),
    INDEX(_xlfn.ANCHORARRAY(_Helper_FilterResults!$A$1), ROW()-ROW($D$8)+1, 2),
    ""
)</f>
        <v>KEDREN COMMUNITY MENTAL HEALTH CENTER</v>
      </c>
      <c r="F110" s="5" t="str" cm="1">
        <f t="array" ref="F110">IF(
    ROW()-ROW($D$8)+1 &lt;= ROWS(_xlfn.ANCHORARRAY(_Helper_FilterResults!$A$1)),
    INDEX(_xlfn.ANCHORARRAY(_Helper_FilterResults!$A$1), ROW()-ROW($D$8)+1, 3),
    ""
)</f>
        <v>4211 AVALON BOULEVARD</v>
      </c>
      <c r="G110" s="5" t="str" cm="1">
        <f t="array" ref="G110">IF(
    ROW()-ROW($D$8)+1 &lt;= ROWS(_xlfn.ANCHORARRAY(_Helper_FilterResults!$A$1)),
    INDEX(_xlfn.ANCHORARRAY(_Helper_FilterResults!$A$1), ROW()-ROW($D$8)+1, 4),
    ""
)</f>
        <v>LOS ANGELES</v>
      </c>
      <c r="H110" s="5" cm="1">
        <f t="array" ref="H110">IF(
    ROW()-ROW($D$8)+1 &lt;= ROWS(_xlfn.ANCHORARRAY(_Helper_FilterResults!$A$1)),
    INDEX(_xlfn.ANCHORARRAY(_Helper_FilterResults!$A$1), ROW()-ROW($D$8)+1, 5),
    ""
)</f>
        <v>90011</v>
      </c>
      <c r="I110" s="28" t="str" cm="1">
        <f t="array" ref="I110">IF(
    ROW()-ROW($D$8)+1 &lt;= ROWS(_xlfn.ANCHORARRAY(_Helper_FilterResults!$A$1)),
    INDEX(_xlfn.ANCHORARRAY(_Helper_FilterResults!$A$1), ROW()-ROW($D$8)+1, 6),
    ""
)</f>
        <v>District 57</v>
      </c>
      <c r="J110" s="28" t="str" cm="1">
        <f t="array" ref="J110">IF(
    ROW()-ROW($D$8)+1 &lt;= ROWS(_xlfn.ANCHORARRAY(_Helper_FilterResults!$A$1)),
    INDEX(_xlfn.ANCHORARRAY(_Helper_FilterResults!$A$1), ROW()-ROW($D$8)+1, 7),
    ""
)</f>
        <v>District 28</v>
      </c>
      <c r="K110" s="28" t="str" cm="1">
        <f t="array" ref="K110">IF(
    ROW()-ROW($D$8)+1 &lt;= ROWS(_xlfn.ANCHORARRAY(_Helper_FilterResults!$A$1)),
    INDEX(_xlfn.ANCHORARRAY(_Helper_FilterResults!$A$1), ROW()-ROW($D$8)+1, 8),
    ""
)</f>
        <v>District 37</v>
      </c>
      <c r="L110" s="28" t="str" cm="1">
        <f t="array" ref="L110">IF(
    ROW()-ROW($D$8)+1 &lt;= ROWS(_xlfn.ANCHORARRAY(_Helper_FilterResults!$A$1)),
    INDEX(_xlfn.ANCHORARRAY(_Helper_FilterResults!$A$1), ROW()-ROW($D$8)+1, 9),
    ""
)</f>
        <v>District 37</v>
      </c>
      <c r="M110" s="28" t="str" cm="1">
        <f t="array" ref="M110">IF(
    ROW()-ROW($D$8)+1 &lt;= ROWS(_xlfn.ANCHORARRAY(_Helper_FilterResults!$A$1)),
    INDEX(_xlfn.ANCHORARRAY(_Helper_FilterResults!$A$1), ROW()-ROW($D$8)+1, 10),
    ""
)</f>
        <v>No</v>
      </c>
      <c r="N110" s="34" t="str" cm="1">
        <f t="array" ref="N110">IF(
    ROW()-ROW($D$8)+1 &lt;= ROWS(_xlfn.ANCHORARRAY(_Helper_FilterResults!$A$1)),
    INDEX(_xlfn.ANCHORARRAY(_Helper_FilterResults!$A$1), ROW()-ROW($D$8)+1, 11),
    ""
)</f>
        <v>No</v>
      </c>
      <c r="O110" s="28" t="str" cm="1">
        <f t="array" ref="O110">IF(
    ROW()-ROW($D$8)+1 &lt;= ROWS(_xlfn.ANCHORARRAY(_Helper_FilterResults!$A$1)),
    INDEX(_xlfn.ANCHORARRAY(_Helper_FilterResults!$A$1), ROW()-ROW($D$8)+1, 12),
    ""
)</f>
        <v>NA</v>
      </c>
      <c r="P110" s="33" t="str" cm="1">
        <f t="array" ref="P110">IF(
    ROW()-ROW($D$8)+1 &lt;= ROWS(_xlfn.ANCHORARRAY(_Helper_FilterResults!$A$1)),
    INDEX(_xlfn.ANCHORARRAY(_Helper_FilterResults!$A$1), ROW()-ROW($D$8)+1, 13),
    ""
)</f>
        <v>Acute Psychiatric Hospital</v>
      </c>
      <c r="Q110" s="33" t="str" cm="1">
        <f t="array" ref="Q110">IF(
    ROW()-ROW($D$8)+1 &lt;= ROWS(_xlfn.ANCHORARRAY(_Helper_FilterResults!$A$1)),
    INDEX(_xlfn.ANCHORARRAY(_Helper_FilterResults!$A$1), ROW()-ROW($D$8)+1, 14),
    ""
)</f>
        <v>Non-Profit Corporation</v>
      </c>
    </row>
    <row r="111" spans="4:17" x14ac:dyDescent="0.3">
      <c r="D111" s="5" cm="1">
        <f t="array" ref="D111">IF(
    ROW()-ROW($D$8)+1 &lt;= ROWS(_xlfn.ANCHORARRAY(_Helper_FilterResults!$A$1)),
    INDEX(_xlfn.ANCHORARRAY(_Helper_FilterResults!$A$1), ROW()-ROW($D$8)+1, 1),
    ""
)</f>
        <v>106190155</v>
      </c>
      <c r="E111" s="5" t="str" cm="1">
        <f t="array" ref="E111">IF(
    ROW()-ROW($D$8)+1 &lt;= ROWS(_xlfn.ANCHORARRAY(_Helper_FilterResults!$A$1)),
    INDEX(_xlfn.ANCHORARRAY(_Helper_FilterResults!$A$1), ROW()-ROW($D$8)+1, 2),
    ""
)</f>
        <v>CALIFORNIA REHABILITATION INSTITUTE, LLC</v>
      </c>
      <c r="F111" s="5" t="str" cm="1">
        <f t="array" ref="F111">IF(
    ROW()-ROW($D$8)+1 &lt;= ROWS(_xlfn.ANCHORARRAY(_Helper_FilterResults!$A$1)),
    INDEX(_xlfn.ANCHORARRAY(_Helper_FilterResults!$A$1), ROW()-ROW($D$8)+1, 3),
    ""
)</f>
        <v>2070 CENTURY PARK EAST</v>
      </c>
      <c r="G111" s="5" t="str" cm="1">
        <f t="array" ref="G111">IF(
    ROW()-ROW($D$8)+1 &lt;= ROWS(_xlfn.ANCHORARRAY(_Helper_FilterResults!$A$1)),
    INDEX(_xlfn.ANCHORARRAY(_Helper_FilterResults!$A$1), ROW()-ROW($D$8)+1, 4),
    ""
)</f>
        <v>LOS ANGELES</v>
      </c>
      <c r="H111" s="5" cm="1">
        <f t="array" ref="H111">IF(
    ROW()-ROW($D$8)+1 &lt;= ROWS(_xlfn.ANCHORARRAY(_Helper_FilterResults!$A$1)),
    INDEX(_xlfn.ANCHORARRAY(_Helper_FilterResults!$A$1), ROW()-ROW($D$8)+1, 5),
    ""
)</f>
        <v>90067</v>
      </c>
      <c r="I111" s="28" t="str" cm="1">
        <f t="array" ref="I111">IF(
    ROW()-ROW($D$8)+1 &lt;= ROWS(_xlfn.ANCHORARRAY(_Helper_FilterResults!$A$1)),
    INDEX(_xlfn.ANCHORARRAY(_Helper_FilterResults!$A$1), ROW()-ROW($D$8)+1, 6),
    ""
)</f>
        <v>District 55</v>
      </c>
      <c r="J111" s="28" t="str" cm="1">
        <f t="array" ref="J111">IF(
    ROW()-ROW($D$8)+1 &lt;= ROWS(_xlfn.ANCHORARRAY(_Helper_FilterResults!$A$1)),
    INDEX(_xlfn.ANCHORARRAY(_Helper_FilterResults!$A$1), ROW()-ROW($D$8)+1, 7),
    ""
)</f>
        <v>District 28</v>
      </c>
      <c r="K111" s="28" t="str" cm="1">
        <f t="array" ref="K111">IF(
    ROW()-ROW($D$8)+1 &lt;= ROWS(_xlfn.ANCHORARRAY(_Helper_FilterResults!$A$1)),
    INDEX(_xlfn.ANCHORARRAY(_Helper_FilterResults!$A$1), ROW()-ROW($D$8)+1, 8),
    ""
)</f>
        <v>District 37</v>
      </c>
      <c r="L111" s="28" t="str" cm="1">
        <f t="array" ref="L111">IF(
    ROW()-ROW($D$8)+1 &lt;= ROWS(_xlfn.ANCHORARRAY(_Helper_FilterResults!$A$1)),
    INDEX(_xlfn.ANCHORARRAY(_Helper_FilterResults!$A$1), ROW()-ROW($D$8)+1, 9),
    ""
)</f>
        <v>District 37</v>
      </c>
      <c r="M111" s="28" t="str" cm="1">
        <f t="array" ref="M111">IF(
    ROW()-ROW($D$8)+1 &lt;= ROWS(_xlfn.ANCHORARRAY(_Helper_FilterResults!$A$1)),
    INDEX(_xlfn.ANCHORARRAY(_Helper_FilterResults!$A$1), ROW()-ROW($D$8)+1, 10),
    ""
)</f>
        <v>No</v>
      </c>
      <c r="N111" s="34" t="str" cm="1">
        <f t="array" ref="N111">IF(
    ROW()-ROW($D$8)+1 &lt;= ROWS(_xlfn.ANCHORARRAY(_Helper_FilterResults!$A$1)),
    INDEX(_xlfn.ANCHORARRAY(_Helper_FilterResults!$A$1), ROW()-ROW($D$8)+1, 11),
    ""
)</f>
        <v>No</v>
      </c>
      <c r="O111" s="28" t="str" cm="1">
        <f t="array" ref="O111">IF(
    ROW()-ROW($D$8)+1 &lt;= ROWS(_xlfn.ANCHORARRAY(_Helper_FilterResults!$A$1)),
    INDEX(_xlfn.ANCHORARRAY(_Helper_FilterResults!$A$1), ROW()-ROW($D$8)+1, 12),
    ""
)</f>
        <v>NA</v>
      </c>
      <c r="P111" s="33" t="str" cm="1">
        <f t="array" ref="P111">IF(
    ROW()-ROW($D$8)+1 &lt;= ROWS(_xlfn.ANCHORARRAY(_Helper_FilterResults!$A$1)),
    INDEX(_xlfn.ANCHORARRAY(_Helper_FilterResults!$A$1), ROW()-ROW($D$8)+1, 13),
    ""
)</f>
        <v>General Acute Care Hospital</v>
      </c>
      <c r="Q111" s="33" t="str" cm="1">
        <f t="array" ref="Q111">IF(
    ROW()-ROW($D$8)+1 &lt;= ROWS(_xlfn.ANCHORARRAY(_Helper_FilterResults!$A$1)),
    INDEX(_xlfn.ANCHORARRAY(_Helper_FilterResults!$A$1), ROW()-ROW($D$8)+1, 14),
    ""
)</f>
        <v>Investor - LLC</v>
      </c>
    </row>
    <row r="112" spans="4:17" x14ac:dyDescent="0.3">
      <c r="D112" s="5" cm="1">
        <f t="array" ref="D112">IF(
    ROW()-ROW($D$8)+1 &lt;= ROWS(_xlfn.ANCHORARRAY(_Helper_FilterResults!$A$1)),
    INDEX(_xlfn.ANCHORARRAY(_Helper_FilterResults!$A$1), ROW()-ROW($D$8)+1, 1),
    ""
)</f>
        <v>106190159</v>
      </c>
      <c r="E112" s="5" t="str" cm="1">
        <f t="array" ref="E112">IF(
    ROW()-ROW($D$8)+1 &lt;= ROWS(_xlfn.ANCHORARRAY(_Helper_FilterResults!$A$1)),
    INDEX(_xlfn.ANCHORARRAY(_Helper_FilterResults!$A$1), ROW()-ROW($D$8)+1, 2),
    ""
)</f>
        <v>PACIFIC GARDENS MEDICAL CENTER</v>
      </c>
      <c r="F112" s="5" t="str" cm="1">
        <f t="array" ref="F112">IF(
    ROW()-ROW($D$8)+1 &lt;= ROWS(_xlfn.ANCHORARRAY(_Helper_FilterResults!$A$1)),
    INDEX(_xlfn.ANCHORARRAY(_Helper_FilterResults!$A$1), ROW()-ROW($D$8)+1, 3),
    ""
)</f>
        <v>21530 PIONEER BOULEVARD</v>
      </c>
      <c r="G112" s="5" t="str" cm="1">
        <f t="array" ref="G112">IF(
    ROW()-ROW($D$8)+1 &lt;= ROWS(_xlfn.ANCHORARRAY(_Helper_FilterResults!$A$1)),
    INDEX(_xlfn.ANCHORARRAY(_Helper_FilterResults!$A$1), ROW()-ROW($D$8)+1, 4),
    ""
)</f>
        <v>HAWAIIAN GARDENS</v>
      </c>
      <c r="H112" s="5" cm="1">
        <f t="array" ref="H112">IF(
    ROW()-ROW($D$8)+1 &lt;= ROWS(_xlfn.ANCHORARRAY(_Helper_FilterResults!$A$1)),
    INDEX(_xlfn.ANCHORARRAY(_Helper_FilterResults!$A$1), ROW()-ROW($D$8)+1, 5),
    ""
)</f>
        <v>90716</v>
      </c>
      <c r="I112" s="28" t="str" cm="1">
        <f t="array" ref="I112">IF(
    ROW()-ROW($D$8)+1 &lt;= ROWS(_xlfn.ANCHORARRAY(_Helper_FilterResults!$A$1)),
    INDEX(_xlfn.ANCHORARRAY(_Helper_FilterResults!$A$1), ROW()-ROW($D$8)+1, 6),
    ""
)</f>
        <v>District 67</v>
      </c>
      <c r="J112" s="28" t="str" cm="1">
        <f t="array" ref="J112">IF(
    ROW()-ROW($D$8)+1 &lt;= ROWS(_xlfn.ANCHORARRAY(_Helper_FilterResults!$A$1)),
    INDEX(_xlfn.ANCHORARRAY(_Helper_FilterResults!$A$1), ROW()-ROW($D$8)+1, 7),
    ""
)</f>
        <v>District 36</v>
      </c>
      <c r="K112" s="28" t="str" cm="1">
        <f t="array" ref="K112">IF(
    ROW()-ROW($D$8)+1 &lt;= ROWS(_xlfn.ANCHORARRAY(_Helper_FilterResults!$A$1)),
    INDEX(_xlfn.ANCHORARRAY(_Helper_FilterResults!$A$1), ROW()-ROW($D$8)+1, 8),
    ""
)</f>
        <v>District 45</v>
      </c>
      <c r="L112" s="28" t="str" cm="1">
        <f t="array" ref="L112">IF(
    ROW()-ROW($D$8)+1 &lt;= ROWS(_xlfn.ANCHORARRAY(_Helper_FilterResults!$A$1)),
    INDEX(_xlfn.ANCHORARRAY(_Helper_FilterResults!$A$1), ROW()-ROW($D$8)+1, 9),
    ""
)</f>
        <v>District 45</v>
      </c>
      <c r="M112" s="28" t="str" cm="1">
        <f t="array" ref="M112">IF(
    ROW()-ROW($D$8)+1 &lt;= ROWS(_xlfn.ANCHORARRAY(_Helper_FilterResults!$A$1)),
    INDEX(_xlfn.ANCHORARRAY(_Helper_FilterResults!$A$1), ROW()-ROW($D$8)+1, 10),
    ""
)</f>
        <v>No</v>
      </c>
      <c r="N112" s="34" t="str" cm="1">
        <f t="array" ref="N112">IF(
    ROW()-ROW($D$8)+1 &lt;= ROWS(_xlfn.ANCHORARRAY(_Helper_FilterResults!$A$1)),
    INDEX(_xlfn.ANCHORARRAY(_Helper_FilterResults!$A$1), ROW()-ROW($D$8)+1, 11),
    ""
)</f>
        <v>No</v>
      </c>
      <c r="O112" s="28" t="str" cm="1">
        <f t="array" ref="O112">IF(
    ROW()-ROW($D$8)+1 &lt;= ROWS(_xlfn.ANCHORARRAY(_Helper_FilterResults!$A$1)),
    INDEX(_xlfn.ANCHORARRAY(_Helper_FilterResults!$A$1), ROW()-ROW($D$8)+1, 12),
    ""
)</f>
        <v>NA</v>
      </c>
      <c r="P112" s="33" t="str" cm="1">
        <f t="array" ref="P112">IF(
    ROW()-ROW($D$8)+1 &lt;= ROWS(_xlfn.ANCHORARRAY(_Helper_FilterResults!$A$1)),
    INDEX(_xlfn.ANCHORARRAY(_Helper_FilterResults!$A$1), ROW()-ROW($D$8)+1, 13),
    ""
)</f>
        <v>General Acute Care Hospital</v>
      </c>
      <c r="Q112" s="33" t="str" cm="1">
        <f t="array" ref="Q112">IF(
    ROW()-ROW($D$8)+1 &lt;= ROWS(_xlfn.ANCHORARRAY(_Helper_FilterResults!$A$1)),
    INDEX(_xlfn.ANCHORARRAY(_Helper_FilterResults!$A$1), ROW()-ROW($D$8)+1, 14),
    ""
)</f>
        <v>NA</v>
      </c>
    </row>
    <row r="113" spans="4:17" x14ac:dyDescent="0.3">
      <c r="D113" s="5" cm="1">
        <f t="array" ref="D113">IF(
    ROW()-ROW($D$8)+1 &lt;= ROWS(_xlfn.ANCHORARRAY(_Helper_FilterResults!$A$1)),
    INDEX(_xlfn.ANCHORARRAY(_Helper_FilterResults!$A$1), ROW()-ROW($D$8)+1, 1),
    ""
)</f>
        <v>106190163</v>
      </c>
      <c r="E113" s="5" t="str" cm="1">
        <f t="array" ref="E113">IF(
    ROW()-ROW($D$8)+1 &lt;= ROWS(_xlfn.ANCHORARRAY(_Helper_FilterResults!$A$1)),
    INDEX(_xlfn.ANCHORARRAY(_Helper_FilterResults!$A$1), ROW()-ROW($D$8)+1, 2),
    ""
)</f>
        <v>AURORA CHARTER OAK</v>
      </c>
      <c r="F113" s="5" t="str" cm="1">
        <f t="array" ref="F113">IF(
    ROW()-ROW($D$8)+1 &lt;= ROWS(_xlfn.ANCHORARRAY(_Helper_FilterResults!$A$1)),
    INDEX(_xlfn.ANCHORARRAY(_Helper_FilterResults!$A$1), ROW()-ROW($D$8)+1, 3),
    ""
)</f>
        <v>1161 EAST COVINA BOULEVARD</v>
      </c>
      <c r="G113" s="5" t="str" cm="1">
        <f t="array" ref="G113">IF(
    ROW()-ROW($D$8)+1 &lt;= ROWS(_xlfn.ANCHORARRAY(_Helper_FilterResults!$A$1)),
    INDEX(_xlfn.ANCHORARRAY(_Helper_FilterResults!$A$1), ROW()-ROW($D$8)+1, 4),
    ""
)</f>
        <v>COVINA</v>
      </c>
      <c r="H113" s="5" cm="1">
        <f t="array" ref="H113">IF(
    ROW()-ROW($D$8)+1 &lt;= ROWS(_xlfn.ANCHORARRAY(_Helper_FilterResults!$A$1)),
    INDEX(_xlfn.ANCHORARRAY(_Helper_FilterResults!$A$1), ROW()-ROW($D$8)+1, 5),
    ""
)</f>
        <v>91724</v>
      </c>
      <c r="I113" s="28" t="str" cm="1">
        <f t="array" ref="I113">IF(
    ROW()-ROW($D$8)+1 &lt;= ROWS(_xlfn.ANCHORARRAY(_Helper_FilterResults!$A$1)),
    INDEX(_xlfn.ANCHORARRAY(_Helper_FilterResults!$A$1), ROW()-ROW($D$8)+1, 6),
    ""
)</f>
        <v>District 48</v>
      </c>
      <c r="J113" s="28" t="str" cm="1">
        <f t="array" ref="J113">IF(
    ROW()-ROW($D$8)+1 &lt;= ROWS(_xlfn.ANCHORARRAY(_Helper_FilterResults!$A$1)),
    INDEX(_xlfn.ANCHORARRAY(_Helper_FilterResults!$A$1), ROW()-ROW($D$8)+1, 7),
    ""
)</f>
        <v>District 22</v>
      </c>
      <c r="K113" s="28" t="str" cm="1">
        <f t="array" ref="K113">IF(
    ROW()-ROW($D$8)+1 &lt;= ROWS(_xlfn.ANCHORARRAY(_Helper_FilterResults!$A$1)),
    INDEX(_xlfn.ANCHORARRAY(_Helper_FilterResults!$A$1), ROW()-ROW($D$8)+1, 8),
    ""
)</f>
        <v>District 31</v>
      </c>
      <c r="L113" s="28" t="str" cm="1">
        <f t="array" ref="L113">IF(
    ROW()-ROW($D$8)+1 &lt;= ROWS(_xlfn.ANCHORARRAY(_Helper_FilterResults!$A$1)),
    INDEX(_xlfn.ANCHORARRAY(_Helper_FilterResults!$A$1), ROW()-ROW($D$8)+1, 9),
    ""
)</f>
        <v>District 31</v>
      </c>
      <c r="M113" s="28" t="str" cm="1">
        <f t="array" ref="M113">IF(
    ROW()-ROW($D$8)+1 &lt;= ROWS(_xlfn.ANCHORARRAY(_Helper_FilterResults!$A$1)),
    INDEX(_xlfn.ANCHORARRAY(_Helper_FilterResults!$A$1), ROW()-ROW($D$8)+1, 10),
    ""
)</f>
        <v>No</v>
      </c>
      <c r="N113" s="34" t="str" cm="1">
        <f t="array" ref="N113">IF(
    ROW()-ROW($D$8)+1 &lt;= ROWS(_xlfn.ANCHORARRAY(_Helper_FilterResults!$A$1)),
    INDEX(_xlfn.ANCHORARRAY(_Helper_FilterResults!$A$1), ROW()-ROW($D$8)+1, 11),
    ""
)</f>
        <v>No</v>
      </c>
      <c r="O113" s="28" t="str" cm="1">
        <f t="array" ref="O113">IF(
    ROW()-ROW($D$8)+1 &lt;= ROWS(_xlfn.ANCHORARRAY(_Helper_FilterResults!$A$1)),
    INDEX(_xlfn.ANCHORARRAY(_Helper_FilterResults!$A$1), ROW()-ROW($D$8)+1, 12),
    ""
)</f>
        <v>NA</v>
      </c>
      <c r="P113" s="33" t="str" cm="1">
        <f t="array" ref="P113">IF(
    ROW()-ROW($D$8)+1 &lt;= ROWS(_xlfn.ANCHORARRAY(_Helper_FilterResults!$A$1)),
    INDEX(_xlfn.ANCHORARRAY(_Helper_FilterResults!$A$1), ROW()-ROW($D$8)+1, 13),
    ""
)</f>
        <v>Acute Psychiatric Hospital</v>
      </c>
      <c r="Q113" s="33" t="str" cm="1">
        <f t="array" ref="Q113">IF(
    ROW()-ROW($D$8)+1 &lt;= ROWS(_xlfn.ANCHORARRAY(_Helper_FilterResults!$A$1)),
    INDEX(_xlfn.ANCHORARRAY(_Helper_FilterResults!$A$1), ROW()-ROW($D$8)+1, 14),
    ""
)</f>
        <v>Investor - LLC</v>
      </c>
    </row>
    <row r="114" spans="4:17" x14ac:dyDescent="0.3">
      <c r="D114" s="5" cm="1">
        <f t="array" ref="D114">IF(
    ROW()-ROW($D$8)+1 &lt;= ROWS(_xlfn.ANCHORARRAY(_Helper_FilterResults!$A$1)),
    INDEX(_xlfn.ANCHORARRAY(_Helper_FilterResults!$A$1), ROW()-ROW($D$8)+1, 1),
    ""
)</f>
        <v>106190170</v>
      </c>
      <c r="E114" s="5" t="str" cm="1">
        <f t="array" ref="E114">IF(
    ROW()-ROW($D$8)+1 &lt;= ROWS(_xlfn.ANCHORARRAY(_Helper_FilterResults!$A$1)),
    INDEX(_xlfn.ANCHORARRAY(_Helper_FilterResults!$A$1), ROW()-ROW($D$8)+1, 2),
    ""
)</f>
        <v>CHILDREN'S HOSPITAL OF LOS ANGELES</v>
      </c>
      <c r="F114" s="5" t="str" cm="1">
        <f t="array" ref="F114">IF(
    ROW()-ROW($D$8)+1 &lt;= ROWS(_xlfn.ANCHORARRAY(_Helper_FilterResults!$A$1)),
    INDEX(_xlfn.ANCHORARRAY(_Helper_FilterResults!$A$1), ROW()-ROW($D$8)+1, 3),
    ""
)</f>
        <v>4650 W. SUNSET BOULEVARD</v>
      </c>
      <c r="G114" s="5" t="str" cm="1">
        <f t="array" ref="G114">IF(
    ROW()-ROW($D$8)+1 &lt;= ROWS(_xlfn.ANCHORARRAY(_Helper_FilterResults!$A$1)),
    INDEX(_xlfn.ANCHORARRAY(_Helper_FilterResults!$A$1), ROW()-ROW($D$8)+1, 4),
    ""
)</f>
        <v>LOS ANGELES</v>
      </c>
      <c r="H114" s="5" cm="1">
        <f t="array" ref="H114">IF(
    ROW()-ROW($D$8)+1 &lt;= ROWS(_xlfn.ANCHORARRAY(_Helper_FilterResults!$A$1)),
    INDEX(_xlfn.ANCHORARRAY(_Helper_FilterResults!$A$1), ROW()-ROW($D$8)+1, 5),
    ""
)</f>
        <v>90027</v>
      </c>
      <c r="I114" s="28" t="str" cm="1">
        <f t="array" ref="I114">IF(
    ROW()-ROW($D$8)+1 &lt;= ROWS(_xlfn.ANCHORARRAY(_Helper_FilterResults!$A$1)),
    INDEX(_xlfn.ANCHORARRAY(_Helper_FilterResults!$A$1), ROW()-ROW($D$8)+1, 6),
    ""
)</f>
        <v>District 52</v>
      </c>
      <c r="J114" s="28" t="str" cm="1">
        <f t="array" ref="J114">IF(
    ROW()-ROW($D$8)+1 &lt;= ROWS(_xlfn.ANCHORARRAY(_Helper_FilterResults!$A$1)),
    INDEX(_xlfn.ANCHORARRAY(_Helper_FilterResults!$A$1), ROW()-ROW($D$8)+1, 7),
    ""
)</f>
        <v>District 26</v>
      </c>
      <c r="K114" s="28" t="str" cm="1">
        <f t="array" ref="K114">IF(
    ROW()-ROW($D$8)+1 &lt;= ROWS(_xlfn.ANCHORARRAY(_Helper_FilterResults!$A$1)),
    INDEX(_xlfn.ANCHORARRAY(_Helper_FilterResults!$A$1), ROW()-ROW($D$8)+1, 8),
    ""
)</f>
        <v>District 30</v>
      </c>
      <c r="L114" s="28" t="str" cm="1">
        <f t="array" ref="L114">IF(
    ROW()-ROW($D$8)+1 &lt;= ROWS(_xlfn.ANCHORARRAY(_Helper_FilterResults!$A$1)),
    INDEX(_xlfn.ANCHORARRAY(_Helper_FilterResults!$A$1), ROW()-ROW($D$8)+1, 9),
    ""
)</f>
        <v>District 30</v>
      </c>
      <c r="M114" s="28" t="str" cm="1">
        <f t="array" ref="M114">IF(
    ROW()-ROW($D$8)+1 &lt;= ROWS(_xlfn.ANCHORARRAY(_Helper_FilterResults!$A$1)),
    INDEX(_xlfn.ANCHORARRAY(_Helper_FilterResults!$A$1), ROW()-ROW($D$8)+1, 10),
    ""
)</f>
        <v>No</v>
      </c>
      <c r="N114" s="34" t="str" cm="1">
        <f t="array" ref="N114">IF(
    ROW()-ROW($D$8)+1 &lt;= ROWS(_xlfn.ANCHORARRAY(_Helper_FilterResults!$A$1)),
    INDEX(_xlfn.ANCHORARRAY(_Helper_FilterResults!$A$1), ROW()-ROW($D$8)+1, 11),
    ""
)</f>
        <v>No</v>
      </c>
      <c r="O114" s="28" t="str" cm="1">
        <f t="array" ref="O114">IF(
    ROW()-ROW($D$8)+1 &lt;= ROWS(_xlfn.ANCHORARRAY(_Helper_FilterResults!$A$1)),
    INDEX(_xlfn.ANCHORARRAY(_Helper_FilterResults!$A$1), ROW()-ROW($D$8)+1, 12),
    ""
)</f>
        <v>Level I - Pediatric</v>
      </c>
      <c r="P114" s="33" t="str" cm="1">
        <f t="array" ref="P114">IF(
    ROW()-ROW($D$8)+1 &lt;= ROWS(_xlfn.ANCHORARRAY(_Helper_FilterResults!$A$1)),
    INDEX(_xlfn.ANCHORARRAY(_Helper_FilterResults!$A$1), ROW()-ROW($D$8)+1, 13),
    ""
)</f>
        <v>General Acute Care Hospital</v>
      </c>
      <c r="Q114" s="33" t="str" cm="1">
        <f t="array" ref="Q114">IF(
    ROW()-ROW($D$8)+1 &lt;= ROWS(_xlfn.ANCHORARRAY(_Helper_FilterResults!$A$1)),
    INDEX(_xlfn.ANCHORARRAY(_Helper_FilterResults!$A$1), ROW()-ROW($D$8)+1, 14),
    ""
)</f>
        <v>Non-Profit Corporation</v>
      </c>
    </row>
    <row r="115" spans="4:17" x14ac:dyDescent="0.3">
      <c r="D115" s="5" cm="1">
        <f t="array" ref="D115">IF(
    ROW()-ROW($D$8)+1 &lt;= ROWS(_xlfn.ANCHORARRAY(_Helper_FilterResults!$A$1)),
    INDEX(_xlfn.ANCHORARRAY(_Helper_FilterResults!$A$1), ROW()-ROW($D$8)+1, 1),
    ""
)</f>
        <v>106190176</v>
      </c>
      <c r="E115" s="5" t="str" cm="1">
        <f t="array" ref="E115">IF(
    ROW()-ROW($D$8)+1 &lt;= ROWS(_xlfn.ANCHORARRAY(_Helper_FilterResults!$A$1)),
    INDEX(_xlfn.ANCHORARRAY(_Helper_FilterResults!$A$1), ROW()-ROW($D$8)+1, 2),
    ""
)</f>
        <v>CITY OF HOPE HELFORD CLINICAL RESEARCH HOSPITAL</v>
      </c>
      <c r="F115" s="5" t="str" cm="1">
        <f t="array" ref="F115">IF(
    ROW()-ROW($D$8)+1 &lt;= ROWS(_xlfn.ANCHORARRAY(_Helper_FilterResults!$A$1)),
    INDEX(_xlfn.ANCHORARRAY(_Helper_FilterResults!$A$1), ROW()-ROW($D$8)+1, 3),
    ""
)</f>
        <v>1500 DUARTE ROAD</v>
      </c>
      <c r="G115" s="5" t="str" cm="1">
        <f t="array" ref="G115">IF(
    ROW()-ROW($D$8)+1 &lt;= ROWS(_xlfn.ANCHORARRAY(_Helper_FilterResults!$A$1)),
    INDEX(_xlfn.ANCHORARRAY(_Helper_FilterResults!$A$1), ROW()-ROW($D$8)+1, 4),
    ""
)</f>
        <v>DUARTE</v>
      </c>
      <c r="H115" s="5" cm="1">
        <f t="array" ref="H115">IF(
    ROW()-ROW($D$8)+1 &lt;= ROWS(_xlfn.ANCHORARRAY(_Helper_FilterResults!$A$1)),
    INDEX(_xlfn.ANCHORARRAY(_Helper_FilterResults!$A$1), ROW()-ROW($D$8)+1, 5),
    ""
)</f>
        <v>91010</v>
      </c>
      <c r="I115" s="28" t="str" cm="1">
        <f t="array" ref="I115">IF(
    ROW()-ROW($D$8)+1 &lt;= ROWS(_xlfn.ANCHORARRAY(_Helper_FilterResults!$A$1)),
    INDEX(_xlfn.ANCHORARRAY(_Helper_FilterResults!$A$1), ROW()-ROW($D$8)+1, 6),
    ""
)</f>
        <v>District 48</v>
      </c>
      <c r="J115" s="28" t="str" cm="1">
        <f t="array" ref="J115">IF(
    ROW()-ROW($D$8)+1 &lt;= ROWS(_xlfn.ANCHORARRAY(_Helper_FilterResults!$A$1)),
    INDEX(_xlfn.ANCHORARRAY(_Helper_FilterResults!$A$1), ROW()-ROW($D$8)+1, 7),
    ""
)</f>
        <v>District 22</v>
      </c>
      <c r="K115" s="28" t="str" cm="1">
        <f t="array" ref="K115">IF(
    ROW()-ROW($D$8)+1 &lt;= ROWS(_xlfn.ANCHORARRAY(_Helper_FilterResults!$A$1)),
    INDEX(_xlfn.ANCHORARRAY(_Helper_FilterResults!$A$1), ROW()-ROW($D$8)+1, 8),
    ""
)</f>
        <v>District 31</v>
      </c>
      <c r="L115" s="28" t="str" cm="1">
        <f t="array" ref="L115">IF(
    ROW()-ROW($D$8)+1 &lt;= ROWS(_xlfn.ANCHORARRAY(_Helper_FilterResults!$A$1)),
    INDEX(_xlfn.ANCHORARRAY(_Helper_FilterResults!$A$1), ROW()-ROW($D$8)+1, 9),
    ""
)</f>
        <v>District 31</v>
      </c>
      <c r="M115" s="28" t="str" cm="1">
        <f t="array" ref="M115">IF(
    ROW()-ROW($D$8)+1 &lt;= ROWS(_xlfn.ANCHORARRAY(_Helper_FilterResults!$A$1)),
    INDEX(_xlfn.ANCHORARRAY(_Helper_FilterResults!$A$1), ROW()-ROW($D$8)+1, 10),
    ""
)</f>
        <v>No</v>
      </c>
      <c r="N115" s="34" t="str" cm="1">
        <f t="array" ref="N115">IF(
    ROW()-ROW($D$8)+1 &lt;= ROWS(_xlfn.ANCHORARRAY(_Helper_FilterResults!$A$1)),
    INDEX(_xlfn.ANCHORARRAY(_Helper_FilterResults!$A$1), ROW()-ROW($D$8)+1, 11),
    ""
)</f>
        <v>No</v>
      </c>
      <c r="O115" s="28" t="str" cm="1">
        <f t="array" ref="O115">IF(
    ROW()-ROW($D$8)+1 &lt;= ROWS(_xlfn.ANCHORARRAY(_Helper_FilterResults!$A$1)),
    INDEX(_xlfn.ANCHORARRAY(_Helper_FilterResults!$A$1), ROW()-ROW($D$8)+1, 12),
    ""
)</f>
        <v>NA</v>
      </c>
      <c r="P115" s="33" t="str" cm="1">
        <f t="array" ref="P115">IF(
    ROW()-ROW($D$8)+1 &lt;= ROWS(_xlfn.ANCHORARRAY(_Helper_FilterResults!$A$1)),
    INDEX(_xlfn.ANCHORARRAY(_Helper_FilterResults!$A$1), ROW()-ROW($D$8)+1, 13),
    ""
)</f>
        <v>General Acute Care Hospital</v>
      </c>
      <c r="Q115" s="33" t="str" cm="1">
        <f t="array" ref="Q115">IF(
    ROW()-ROW($D$8)+1 &lt;= ROWS(_xlfn.ANCHORARRAY(_Helper_FilterResults!$A$1)),
    INDEX(_xlfn.ANCHORARRAY(_Helper_FilterResults!$A$1), ROW()-ROW($D$8)+1, 14),
    ""
)</f>
        <v>Non-Profit Corporation</v>
      </c>
    </row>
    <row r="116" spans="4:17" x14ac:dyDescent="0.3">
      <c r="D116" s="5" cm="1">
        <f t="array" ref="D116">IF(
    ROW()-ROW($D$8)+1 &lt;= ROWS(_xlfn.ANCHORARRAY(_Helper_FilterResults!$A$1)),
    INDEX(_xlfn.ANCHORARRAY(_Helper_FilterResults!$A$1), ROW()-ROW($D$8)+1, 1),
    ""
)</f>
        <v>106190184</v>
      </c>
      <c r="E116" s="5" t="str" cm="1">
        <f t="array" ref="E116">IF(
    ROW()-ROW($D$8)+1 &lt;= ROWS(_xlfn.ANCHORARRAY(_Helper_FilterResults!$A$1)),
    INDEX(_xlfn.ANCHORARRAY(_Helper_FilterResults!$A$1), ROW()-ROW($D$8)+1, 2),
    ""
)</f>
        <v>COLLEGE HOSPITAL</v>
      </c>
      <c r="F116" s="5" t="str" cm="1">
        <f t="array" ref="F116">IF(
    ROW()-ROW($D$8)+1 &lt;= ROWS(_xlfn.ANCHORARRAY(_Helper_FilterResults!$A$1)),
    INDEX(_xlfn.ANCHORARRAY(_Helper_FilterResults!$A$1), ROW()-ROW($D$8)+1, 3),
    ""
)</f>
        <v>10802 COLLEGE PLACE</v>
      </c>
      <c r="G116" s="5" t="str" cm="1">
        <f t="array" ref="G116">IF(
    ROW()-ROW($D$8)+1 &lt;= ROWS(_xlfn.ANCHORARRAY(_Helper_FilterResults!$A$1)),
    INDEX(_xlfn.ANCHORARRAY(_Helper_FilterResults!$A$1), ROW()-ROW($D$8)+1, 4),
    ""
)</f>
        <v>CERRITOS</v>
      </c>
      <c r="H116" s="5" cm="1">
        <f t="array" ref="H116">IF(
    ROW()-ROW($D$8)+1 &lt;= ROWS(_xlfn.ANCHORARRAY(_Helper_FilterResults!$A$1)),
    INDEX(_xlfn.ANCHORARRAY(_Helper_FilterResults!$A$1), ROW()-ROW($D$8)+1, 5),
    ""
)</f>
        <v>90703</v>
      </c>
      <c r="I116" s="28" t="str" cm="1">
        <f t="array" ref="I116">IF(
    ROW()-ROW($D$8)+1 &lt;= ROWS(_xlfn.ANCHORARRAY(_Helper_FilterResults!$A$1)),
    INDEX(_xlfn.ANCHORARRAY(_Helper_FilterResults!$A$1), ROW()-ROW($D$8)+1, 6),
    ""
)</f>
        <v>District 67</v>
      </c>
      <c r="J116" s="28" t="str" cm="1">
        <f t="array" ref="J116">IF(
    ROW()-ROW($D$8)+1 &lt;= ROWS(_xlfn.ANCHORARRAY(_Helper_FilterResults!$A$1)),
    INDEX(_xlfn.ANCHORARRAY(_Helper_FilterResults!$A$1), ROW()-ROW($D$8)+1, 7),
    ""
)</f>
        <v>District 36</v>
      </c>
      <c r="K116" s="28" t="str" cm="1">
        <f t="array" ref="K116">IF(
    ROW()-ROW($D$8)+1 &lt;= ROWS(_xlfn.ANCHORARRAY(_Helper_FilterResults!$A$1)),
    INDEX(_xlfn.ANCHORARRAY(_Helper_FilterResults!$A$1), ROW()-ROW($D$8)+1, 8),
    ""
)</f>
        <v>District 45</v>
      </c>
      <c r="L116" s="28" t="str" cm="1">
        <f t="array" ref="L116">IF(
    ROW()-ROW($D$8)+1 &lt;= ROWS(_xlfn.ANCHORARRAY(_Helper_FilterResults!$A$1)),
    INDEX(_xlfn.ANCHORARRAY(_Helper_FilterResults!$A$1), ROW()-ROW($D$8)+1, 9),
    ""
)</f>
        <v>District 45</v>
      </c>
      <c r="M116" s="28" t="str" cm="1">
        <f t="array" ref="M116">IF(
    ROW()-ROW($D$8)+1 &lt;= ROWS(_xlfn.ANCHORARRAY(_Helper_FilterResults!$A$1)),
    INDEX(_xlfn.ANCHORARRAY(_Helper_FilterResults!$A$1), ROW()-ROW($D$8)+1, 10),
    ""
)</f>
        <v>No</v>
      </c>
      <c r="N116" s="34" t="str" cm="1">
        <f t="array" ref="N116">IF(
    ROW()-ROW($D$8)+1 &lt;= ROWS(_xlfn.ANCHORARRAY(_Helper_FilterResults!$A$1)),
    INDEX(_xlfn.ANCHORARRAY(_Helper_FilterResults!$A$1), ROW()-ROW($D$8)+1, 11),
    ""
)</f>
        <v>No</v>
      </c>
      <c r="O116" s="28" t="str" cm="1">
        <f t="array" ref="O116">IF(
    ROW()-ROW($D$8)+1 &lt;= ROWS(_xlfn.ANCHORARRAY(_Helper_FilterResults!$A$1)),
    INDEX(_xlfn.ANCHORARRAY(_Helper_FilterResults!$A$1), ROW()-ROW($D$8)+1, 12),
    ""
)</f>
        <v>NA</v>
      </c>
      <c r="P116" s="33" t="str" cm="1">
        <f t="array" ref="P116">IF(
    ROW()-ROW($D$8)+1 &lt;= ROWS(_xlfn.ANCHORARRAY(_Helper_FilterResults!$A$1)),
    INDEX(_xlfn.ANCHORARRAY(_Helper_FilterResults!$A$1), ROW()-ROW($D$8)+1, 13),
    ""
)</f>
        <v>Acute Psychiatric Hospital</v>
      </c>
      <c r="Q116" s="33" t="str" cm="1">
        <f t="array" ref="Q116">IF(
    ROW()-ROW($D$8)+1 &lt;= ROWS(_xlfn.ANCHORARRAY(_Helper_FilterResults!$A$1)),
    INDEX(_xlfn.ANCHORARRAY(_Helper_FilterResults!$A$1), ROW()-ROW($D$8)+1, 14),
    ""
)</f>
        <v>Investor - Corporation</v>
      </c>
    </row>
    <row r="117" spans="4:17" x14ac:dyDescent="0.3">
      <c r="D117" s="5" cm="1">
        <f t="array" ref="D117">IF(
    ROW()-ROW($D$8)+1 &lt;= ROWS(_xlfn.ANCHORARRAY(_Helper_FilterResults!$A$1)),
    INDEX(_xlfn.ANCHORARRAY(_Helper_FilterResults!$A$1), ROW()-ROW($D$8)+1, 1),
    ""
)</f>
        <v>106190196</v>
      </c>
      <c r="E117" s="5" t="str" cm="1">
        <f t="array" ref="E117">IF(
    ROW()-ROW($D$8)+1 &lt;= ROWS(_xlfn.ANCHORARRAY(_Helper_FilterResults!$A$1)),
    INDEX(_xlfn.ANCHORARRAY(_Helper_FilterResults!$A$1), ROW()-ROW($D$8)+1, 2),
    ""
)</f>
        <v>KINDRED HOSPITAL - SOUTH BAY</v>
      </c>
      <c r="F117" s="5" t="str" cm="1">
        <f t="array" ref="F117">IF(
    ROW()-ROW($D$8)+1 &lt;= ROWS(_xlfn.ANCHORARRAY(_Helper_FilterResults!$A$1)),
    INDEX(_xlfn.ANCHORARRAY(_Helper_FilterResults!$A$1), ROW()-ROW($D$8)+1, 3),
    ""
)</f>
        <v>1246 WEST 155TH STREET</v>
      </c>
      <c r="G117" s="5" t="str" cm="1">
        <f t="array" ref="G117">IF(
    ROW()-ROW($D$8)+1 &lt;= ROWS(_xlfn.ANCHORARRAY(_Helper_FilterResults!$A$1)),
    INDEX(_xlfn.ANCHORARRAY(_Helper_FilterResults!$A$1), ROW()-ROW($D$8)+1, 4),
    ""
)</f>
        <v>GARDENA</v>
      </c>
      <c r="H117" s="5" cm="1">
        <f t="array" ref="H117">IF(
    ROW()-ROW($D$8)+1 &lt;= ROWS(_xlfn.ANCHORARRAY(_Helper_FilterResults!$A$1)),
    INDEX(_xlfn.ANCHORARRAY(_Helper_FilterResults!$A$1), ROW()-ROW($D$8)+1, 5),
    ""
)</f>
        <v>90247</v>
      </c>
      <c r="I117" s="28" t="str" cm="1">
        <f t="array" ref="I117">IF(
    ROW()-ROW($D$8)+1 &lt;= ROWS(_xlfn.ANCHORARRAY(_Helper_FilterResults!$A$1)),
    INDEX(_xlfn.ANCHORARRAY(_Helper_FilterResults!$A$1), ROW()-ROW($D$8)+1, 6),
    ""
)</f>
        <v>District 66</v>
      </c>
      <c r="J117" s="28" t="str" cm="1">
        <f t="array" ref="J117">IF(
    ROW()-ROW($D$8)+1 &lt;= ROWS(_xlfn.ANCHORARRAY(_Helper_FilterResults!$A$1)),
    INDEX(_xlfn.ANCHORARRAY(_Helper_FilterResults!$A$1), ROW()-ROW($D$8)+1, 7),
    ""
)</f>
        <v>District 24</v>
      </c>
      <c r="K117" s="28" t="str" cm="1">
        <f t="array" ref="K117">IF(
    ROW()-ROW($D$8)+1 &lt;= ROWS(_xlfn.ANCHORARRAY(_Helper_FilterResults!$A$1)),
    INDEX(_xlfn.ANCHORARRAY(_Helper_FilterResults!$A$1), ROW()-ROW($D$8)+1, 8),
    ""
)</f>
        <v>District 43</v>
      </c>
      <c r="L117" s="28" t="str" cm="1">
        <f t="array" ref="L117">IF(
    ROW()-ROW($D$8)+1 &lt;= ROWS(_xlfn.ANCHORARRAY(_Helper_FilterResults!$A$1)),
    INDEX(_xlfn.ANCHORARRAY(_Helper_FilterResults!$A$1), ROW()-ROW($D$8)+1, 9),
    ""
)</f>
        <v>District 43</v>
      </c>
      <c r="M117" s="28" t="str" cm="1">
        <f t="array" ref="M117">IF(
    ROW()-ROW($D$8)+1 &lt;= ROWS(_xlfn.ANCHORARRAY(_Helper_FilterResults!$A$1)),
    INDEX(_xlfn.ANCHORARRAY(_Helper_FilterResults!$A$1), ROW()-ROW($D$8)+1, 10),
    ""
)</f>
        <v>No</v>
      </c>
      <c r="N117" s="34" t="str" cm="1">
        <f t="array" ref="N117">IF(
    ROW()-ROW($D$8)+1 &lt;= ROWS(_xlfn.ANCHORARRAY(_Helper_FilterResults!$A$1)),
    INDEX(_xlfn.ANCHORARRAY(_Helper_FilterResults!$A$1), ROW()-ROW($D$8)+1, 11),
    ""
)</f>
        <v>No</v>
      </c>
      <c r="O117" s="28" t="str" cm="1">
        <f t="array" ref="O117">IF(
    ROW()-ROW($D$8)+1 &lt;= ROWS(_xlfn.ANCHORARRAY(_Helper_FilterResults!$A$1)),
    INDEX(_xlfn.ANCHORARRAY(_Helper_FilterResults!$A$1), ROW()-ROW($D$8)+1, 12),
    ""
)</f>
        <v>NA</v>
      </c>
      <c r="P117" s="33" t="str" cm="1">
        <f t="array" ref="P117">IF(
    ROW()-ROW($D$8)+1 &lt;= ROWS(_xlfn.ANCHORARRAY(_Helper_FilterResults!$A$1)),
    INDEX(_xlfn.ANCHORARRAY(_Helper_FilterResults!$A$1), ROW()-ROW($D$8)+1, 13),
    ""
)</f>
        <v>General Acute Care Hospital</v>
      </c>
      <c r="Q117" s="33" t="str" cm="1">
        <f t="array" ref="Q117">IF(
    ROW()-ROW($D$8)+1 &lt;= ROWS(_xlfn.ANCHORARRAY(_Helper_FilterResults!$A$1)),
    INDEX(_xlfn.ANCHORARRAY(_Helper_FilterResults!$A$1), ROW()-ROW($D$8)+1, 14),
    ""
)</f>
        <v>Investor - LLC</v>
      </c>
    </row>
    <row r="118" spans="4:17" x14ac:dyDescent="0.3">
      <c r="D118" s="5" cm="1">
        <f t="array" ref="D118">IF(
    ROW()-ROW($D$8)+1 &lt;= ROWS(_xlfn.ANCHORARRAY(_Helper_FilterResults!$A$1)),
    INDEX(_xlfn.ANCHORARRAY(_Helper_FilterResults!$A$1), ROW()-ROW($D$8)+1, 1),
    ""
)</f>
        <v>106190197</v>
      </c>
      <c r="E118" s="5" t="str" cm="1">
        <f t="array" ref="E118">IF(
    ROW()-ROW($D$8)+1 &lt;= ROWS(_xlfn.ANCHORARRAY(_Helper_FilterResults!$A$1)),
    INDEX(_xlfn.ANCHORARRAY(_Helper_FilterResults!$A$1), ROW()-ROW($D$8)+1, 2),
    ""
)</f>
        <v>COMMUNITY HOSPITAL OF HUNTINGTON PARK</v>
      </c>
      <c r="F118" s="5" t="str" cm="1">
        <f t="array" ref="F118">IF(
    ROW()-ROW($D$8)+1 &lt;= ROWS(_xlfn.ANCHORARRAY(_Helper_FilterResults!$A$1)),
    INDEX(_xlfn.ANCHORARRAY(_Helper_FilterResults!$A$1), ROW()-ROW($D$8)+1, 3),
    ""
)</f>
        <v>2623 EAST SLAUSON AVENUE</v>
      </c>
      <c r="G118" s="5" t="str" cm="1">
        <f t="array" ref="G118">IF(
    ROW()-ROW($D$8)+1 &lt;= ROWS(_xlfn.ANCHORARRAY(_Helper_FilterResults!$A$1)),
    INDEX(_xlfn.ANCHORARRAY(_Helper_FilterResults!$A$1), ROW()-ROW($D$8)+1, 4),
    ""
)</f>
        <v>HUNTINGTON PARK</v>
      </c>
      <c r="H118" s="5" cm="1">
        <f t="array" ref="H118">IF(
    ROW()-ROW($D$8)+1 &lt;= ROWS(_xlfn.ANCHORARRAY(_Helper_FilterResults!$A$1)),
    INDEX(_xlfn.ANCHORARRAY(_Helper_FilterResults!$A$1), ROW()-ROW($D$8)+1, 5),
    ""
)</f>
        <v>90255</v>
      </c>
      <c r="I118" s="28" t="str" cm="1">
        <f t="array" ref="I118">IF(
    ROW()-ROW($D$8)+1 &lt;= ROWS(_xlfn.ANCHORARRAY(_Helper_FilterResults!$A$1)),
    INDEX(_xlfn.ANCHORARRAY(_Helper_FilterResults!$A$1), ROW()-ROW($D$8)+1, 6),
    ""
)</f>
        <v>District 62</v>
      </c>
      <c r="J118" s="28" t="str" cm="1">
        <f t="array" ref="J118">IF(
    ROW()-ROW($D$8)+1 &lt;= ROWS(_xlfn.ANCHORARRAY(_Helper_FilterResults!$A$1)),
    INDEX(_xlfn.ANCHORARRAY(_Helper_FilterResults!$A$1), ROW()-ROW($D$8)+1, 7),
    ""
)</f>
        <v>District 33</v>
      </c>
      <c r="K118" s="28" t="str" cm="1">
        <f t="array" ref="K118">IF(
    ROW()-ROW($D$8)+1 &lt;= ROWS(_xlfn.ANCHORARRAY(_Helper_FilterResults!$A$1)),
    INDEX(_xlfn.ANCHORARRAY(_Helper_FilterResults!$A$1), ROW()-ROW($D$8)+1, 8),
    ""
)</f>
        <v>District 42</v>
      </c>
      <c r="L118" s="28" t="str" cm="1">
        <f t="array" ref="L118">IF(
    ROW()-ROW($D$8)+1 &lt;= ROWS(_xlfn.ANCHORARRAY(_Helper_FilterResults!$A$1)),
    INDEX(_xlfn.ANCHORARRAY(_Helper_FilterResults!$A$1), ROW()-ROW($D$8)+1, 9),
    ""
)</f>
        <v>District 44</v>
      </c>
      <c r="M118" s="28" t="str" cm="1">
        <f t="array" ref="M118">IF(
    ROW()-ROW($D$8)+1 &lt;= ROWS(_xlfn.ANCHORARRAY(_Helper_FilterResults!$A$1)),
    INDEX(_xlfn.ANCHORARRAY(_Helper_FilterResults!$A$1), ROW()-ROW($D$8)+1, 10),
    ""
)</f>
        <v>No</v>
      </c>
      <c r="N118" s="34" t="str" cm="1">
        <f t="array" ref="N118">IF(
    ROW()-ROW($D$8)+1 &lt;= ROWS(_xlfn.ANCHORARRAY(_Helper_FilterResults!$A$1)),
    INDEX(_xlfn.ANCHORARRAY(_Helper_FilterResults!$A$1), ROW()-ROW($D$8)+1, 11),
    ""
)</f>
        <v>No</v>
      </c>
      <c r="O118" s="28" t="str" cm="1">
        <f t="array" ref="O118">IF(
    ROW()-ROW($D$8)+1 &lt;= ROWS(_xlfn.ANCHORARRAY(_Helper_FilterResults!$A$1)),
    INDEX(_xlfn.ANCHORARRAY(_Helper_FilterResults!$A$1), ROW()-ROW($D$8)+1, 12),
    ""
)</f>
        <v>NA</v>
      </c>
      <c r="P118" s="33" t="str" cm="1">
        <f t="array" ref="P118">IF(
    ROW()-ROW($D$8)+1 &lt;= ROWS(_xlfn.ANCHORARRAY(_Helper_FilterResults!$A$1)),
    INDEX(_xlfn.ANCHORARRAY(_Helper_FilterResults!$A$1), ROW()-ROW($D$8)+1, 13),
    ""
)</f>
        <v>General Acute Care Hospital</v>
      </c>
      <c r="Q118" s="33" t="str" cm="1">
        <f t="array" ref="Q118">IF(
    ROW()-ROW($D$8)+1 &lt;= ROWS(_xlfn.ANCHORARRAY(_Helper_FilterResults!$A$1)),
    INDEX(_xlfn.ANCHORARRAY(_Helper_FilterResults!$A$1), ROW()-ROW($D$8)+1, 14),
    ""
)</f>
        <v>Investor - Corporation</v>
      </c>
    </row>
    <row r="119" spans="4:17" x14ac:dyDescent="0.3">
      <c r="D119" s="5" cm="1">
        <f t="array" ref="D119">IF(
    ROW()-ROW($D$8)+1 &lt;= ROWS(_xlfn.ANCHORARRAY(_Helper_FilterResults!$A$1)),
    INDEX(_xlfn.ANCHORARRAY(_Helper_FilterResults!$A$1), ROW()-ROW($D$8)+1, 1),
    ""
)</f>
        <v>106190198</v>
      </c>
      <c r="E119" s="5" t="str" cm="1">
        <f t="array" ref="E119">IF(
    ROW()-ROW($D$8)+1 &lt;= ROWS(_xlfn.ANCHORARRAY(_Helper_FilterResults!$A$1)),
    INDEX(_xlfn.ANCHORARRAY(_Helper_FilterResults!$A$1), ROW()-ROW($D$8)+1, 2),
    ""
)</f>
        <v>LOS ANGELES COMMUNITY HOSPITAL</v>
      </c>
      <c r="F119" s="5" t="str" cm="1">
        <f t="array" ref="F119">IF(
    ROW()-ROW($D$8)+1 &lt;= ROWS(_xlfn.ANCHORARRAY(_Helper_FilterResults!$A$1)),
    INDEX(_xlfn.ANCHORARRAY(_Helper_FilterResults!$A$1), ROW()-ROW($D$8)+1, 3),
    ""
)</f>
        <v>4081 EAST OLYMPIC BOULEVARD</v>
      </c>
      <c r="G119" s="5" t="str" cm="1">
        <f t="array" ref="G119">IF(
    ROW()-ROW($D$8)+1 &lt;= ROWS(_xlfn.ANCHORARRAY(_Helper_FilterResults!$A$1)),
    INDEX(_xlfn.ANCHORARRAY(_Helper_FilterResults!$A$1), ROW()-ROW($D$8)+1, 4),
    ""
)</f>
        <v>LOS ANGELES</v>
      </c>
      <c r="H119" s="5" cm="1">
        <f t="array" ref="H119">IF(
    ROW()-ROW($D$8)+1 &lt;= ROWS(_xlfn.ANCHORARRAY(_Helper_FilterResults!$A$1)),
    INDEX(_xlfn.ANCHORARRAY(_Helper_FilterResults!$A$1), ROW()-ROW($D$8)+1, 5),
    ""
)</f>
        <v>90023</v>
      </c>
      <c r="I119" s="28" t="str" cm="1">
        <f t="array" ref="I119">IF(
    ROW()-ROW($D$8)+1 &lt;= ROWS(_xlfn.ANCHORARRAY(_Helper_FilterResults!$A$1)),
    INDEX(_xlfn.ANCHORARRAY(_Helper_FilterResults!$A$1), ROW()-ROW($D$8)+1, 6),
    ""
)</f>
        <v>District 52</v>
      </c>
      <c r="J119" s="28" t="str" cm="1">
        <f t="array" ref="J119">IF(
    ROW()-ROW($D$8)+1 &lt;= ROWS(_xlfn.ANCHORARRAY(_Helper_FilterResults!$A$1)),
    INDEX(_xlfn.ANCHORARRAY(_Helper_FilterResults!$A$1), ROW()-ROW($D$8)+1, 7),
    ""
)</f>
        <v>District 26</v>
      </c>
      <c r="K119" s="28" t="str" cm="1">
        <f t="array" ref="K119">IF(
    ROW()-ROW($D$8)+1 &lt;= ROWS(_xlfn.ANCHORARRAY(_Helper_FilterResults!$A$1)),
    INDEX(_xlfn.ANCHORARRAY(_Helper_FilterResults!$A$1), ROW()-ROW($D$8)+1, 8),
    ""
)</f>
        <v>District 34</v>
      </c>
      <c r="L119" s="28" t="str" cm="1">
        <f t="array" ref="L119">IF(
    ROW()-ROW($D$8)+1 &lt;= ROWS(_xlfn.ANCHORARRAY(_Helper_FilterResults!$A$1)),
    INDEX(_xlfn.ANCHORARRAY(_Helper_FilterResults!$A$1), ROW()-ROW($D$8)+1, 9),
    ""
)</f>
        <v>District 34</v>
      </c>
      <c r="M119" s="28" t="str" cm="1">
        <f t="array" ref="M119">IF(
    ROW()-ROW($D$8)+1 &lt;= ROWS(_xlfn.ANCHORARRAY(_Helper_FilterResults!$A$1)),
    INDEX(_xlfn.ANCHORARRAY(_Helper_FilterResults!$A$1), ROW()-ROW($D$8)+1, 10),
    ""
)</f>
        <v>No</v>
      </c>
      <c r="N119" s="34" t="str" cm="1">
        <f t="array" ref="N119">IF(
    ROW()-ROW($D$8)+1 &lt;= ROWS(_xlfn.ANCHORARRAY(_Helper_FilterResults!$A$1)),
    INDEX(_xlfn.ANCHORARRAY(_Helper_FilterResults!$A$1), ROW()-ROW($D$8)+1, 11),
    ""
)</f>
        <v>No</v>
      </c>
      <c r="O119" s="28" t="str" cm="1">
        <f t="array" ref="O119">IF(
    ROW()-ROW($D$8)+1 &lt;= ROWS(_xlfn.ANCHORARRAY(_Helper_FilterResults!$A$1)),
    INDEX(_xlfn.ANCHORARRAY(_Helper_FilterResults!$A$1), ROW()-ROW($D$8)+1, 12),
    ""
)</f>
        <v>NA</v>
      </c>
      <c r="P119" s="33" t="str" cm="1">
        <f t="array" ref="P119">IF(
    ROW()-ROW($D$8)+1 &lt;= ROWS(_xlfn.ANCHORARRAY(_Helper_FilterResults!$A$1)),
    INDEX(_xlfn.ANCHORARRAY(_Helper_FilterResults!$A$1), ROW()-ROW($D$8)+1, 13),
    ""
)</f>
        <v>General Acute Care Hospital</v>
      </c>
      <c r="Q119" s="33" t="str" cm="1">
        <f t="array" ref="Q119">IF(
    ROW()-ROW($D$8)+1 &lt;= ROWS(_xlfn.ANCHORARRAY(_Helper_FilterResults!$A$1)),
    INDEX(_xlfn.ANCHORARRAY(_Helper_FilterResults!$A$1), ROW()-ROW($D$8)+1, 14),
    ""
)</f>
        <v>Investor - Corporation</v>
      </c>
    </row>
    <row r="120" spans="4:17" x14ac:dyDescent="0.3">
      <c r="D120" s="5" cm="1">
        <f t="array" ref="D120">IF(
    ROW()-ROW($D$8)+1 &lt;= ROWS(_xlfn.ANCHORARRAY(_Helper_FilterResults!$A$1)),
    INDEX(_xlfn.ANCHORARRAY(_Helper_FilterResults!$A$1), ROW()-ROW($D$8)+1, 1),
    ""
)</f>
        <v>106190200</v>
      </c>
      <c r="E120" s="5" t="str" cm="1">
        <f t="array" ref="E120">IF(
    ROW()-ROW($D$8)+1 &lt;= ROWS(_xlfn.ANCHORARRAY(_Helper_FilterResults!$A$1)),
    INDEX(_xlfn.ANCHORARRAY(_Helper_FilterResults!$A$1), ROW()-ROW($D$8)+1, 2),
    ""
)</f>
        <v>SAN GABRIEL VALLEY MEDICAL CENTER</v>
      </c>
      <c r="F120" s="5" t="str" cm="1">
        <f t="array" ref="F120">IF(
    ROW()-ROW($D$8)+1 &lt;= ROWS(_xlfn.ANCHORARRAY(_Helper_FilterResults!$A$1)),
    INDEX(_xlfn.ANCHORARRAY(_Helper_FilterResults!$A$1), ROW()-ROW($D$8)+1, 3),
    ""
)</f>
        <v>438 W. LAS TUNAS DRIVE</v>
      </c>
      <c r="G120" s="5" t="str" cm="1">
        <f t="array" ref="G120">IF(
    ROW()-ROW($D$8)+1 &lt;= ROWS(_xlfn.ANCHORARRAY(_Helper_FilterResults!$A$1)),
    INDEX(_xlfn.ANCHORARRAY(_Helper_FilterResults!$A$1), ROW()-ROW($D$8)+1, 4),
    ""
)</f>
        <v>SAN GABRIEL</v>
      </c>
      <c r="H120" s="5" cm="1">
        <f t="array" ref="H120">IF(
    ROW()-ROW($D$8)+1 &lt;= ROWS(_xlfn.ANCHORARRAY(_Helper_FilterResults!$A$1)),
    INDEX(_xlfn.ANCHORARRAY(_Helper_FilterResults!$A$1), ROW()-ROW($D$8)+1, 5),
    ""
)</f>
        <v>91776</v>
      </c>
      <c r="I120" s="28" t="str" cm="1">
        <f t="array" ref="I120">IF(
    ROW()-ROW($D$8)+1 &lt;= ROWS(_xlfn.ANCHORARRAY(_Helper_FilterResults!$A$1)),
    INDEX(_xlfn.ANCHORARRAY(_Helper_FilterResults!$A$1), ROW()-ROW($D$8)+1, 6),
    ""
)</f>
        <v>District 49</v>
      </c>
      <c r="J120" s="28" t="str" cm="1">
        <f t="array" ref="J120">IF(
    ROW()-ROW($D$8)+1 &lt;= ROWS(_xlfn.ANCHORARRAY(_Helper_FilterResults!$A$1)),
    INDEX(_xlfn.ANCHORARRAY(_Helper_FilterResults!$A$1), ROW()-ROW($D$8)+1, 7),
    ""
)</f>
        <v>District 25</v>
      </c>
      <c r="K120" s="28" t="str" cm="1">
        <f t="array" ref="K120">IF(
    ROW()-ROW($D$8)+1 &lt;= ROWS(_xlfn.ANCHORARRAY(_Helper_FilterResults!$A$1)),
    INDEX(_xlfn.ANCHORARRAY(_Helper_FilterResults!$A$1), ROW()-ROW($D$8)+1, 8),
    ""
)</f>
        <v>District 28</v>
      </c>
      <c r="L120" s="28" t="str" cm="1">
        <f t="array" ref="L120">IF(
    ROW()-ROW($D$8)+1 &lt;= ROWS(_xlfn.ANCHORARRAY(_Helper_FilterResults!$A$1)),
    INDEX(_xlfn.ANCHORARRAY(_Helper_FilterResults!$A$1), ROW()-ROW($D$8)+1, 9),
    ""
)</f>
        <v>District 28</v>
      </c>
      <c r="M120" s="28" t="str" cm="1">
        <f t="array" ref="M120">IF(
    ROW()-ROW($D$8)+1 &lt;= ROWS(_xlfn.ANCHORARRAY(_Helper_FilterResults!$A$1)),
    INDEX(_xlfn.ANCHORARRAY(_Helper_FilterResults!$A$1), ROW()-ROW($D$8)+1, 10),
    ""
)</f>
        <v>No</v>
      </c>
      <c r="N120" s="34" t="str" cm="1">
        <f t="array" ref="N120">IF(
    ROW()-ROW($D$8)+1 &lt;= ROWS(_xlfn.ANCHORARRAY(_Helper_FilterResults!$A$1)),
    INDEX(_xlfn.ANCHORARRAY(_Helper_FilterResults!$A$1), ROW()-ROW($D$8)+1, 11),
    ""
)</f>
        <v>No</v>
      </c>
      <c r="O120" s="28" t="str" cm="1">
        <f t="array" ref="O120">IF(
    ROW()-ROW($D$8)+1 &lt;= ROWS(_xlfn.ANCHORARRAY(_Helper_FilterResults!$A$1)),
    INDEX(_xlfn.ANCHORARRAY(_Helper_FilterResults!$A$1), ROW()-ROW($D$8)+1, 12),
    ""
)</f>
        <v>NA</v>
      </c>
      <c r="P120" s="33" t="str" cm="1">
        <f t="array" ref="P120">IF(
    ROW()-ROW($D$8)+1 &lt;= ROWS(_xlfn.ANCHORARRAY(_Helper_FilterResults!$A$1)),
    INDEX(_xlfn.ANCHORARRAY(_Helper_FilterResults!$A$1), ROW()-ROW($D$8)+1, 13),
    ""
)</f>
        <v>General Acute Care Hospital</v>
      </c>
      <c r="Q120" s="33" t="str" cm="1">
        <f t="array" ref="Q120">IF(
    ROW()-ROW($D$8)+1 &lt;= ROWS(_xlfn.ANCHORARRAY(_Helper_FilterResults!$A$1)),
    INDEX(_xlfn.ANCHORARRAY(_Helper_FilterResults!$A$1), ROW()-ROW($D$8)+1, 14),
    ""
)</f>
        <v>Investor - LLC</v>
      </c>
    </row>
    <row r="121" spans="4:17" x14ac:dyDescent="0.3">
      <c r="D121" s="5" cm="1">
        <f t="array" ref="D121">IF(
    ROW()-ROW($D$8)+1 &lt;= ROWS(_xlfn.ANCHORARRAY(_Helper_FilterResults!$A$1)),
    INDEX(_xlfn.ANCHORARRAY(_Helper_FilterResults!$A$1), ROW()-ROW($D$8)+1, 1),
    ""
)</f>
        <v>106190232</v>
      </c>
      <c r="E121" s="5" t="str" cm="1">
        <f t="array" ref="E121">IF(
    ROW()-ROW($D$8)+1 &lt;= ROWS(_xlfn.ANCHORARRAY(_Helper_FilterResults!$A$1)),
    INDEX(_xlfn.ANCHORARRAY(_Helper_FilterResults!$A$1), ROW()-ROW($D$8)+1, 2),
    ""
)</f>
        <v>DEL AMO BEHAVIORAL HEALTH SYSTEM</v>
      </c>
      <c r="F121" s="5" t="str" cm="1">
        <f t="array" ref="F121">IF(
    ROW()-ROW($D$8)+1 &lt;= ROWS(_xlfn.ANCHORARRAY(_Helper_FilterResults!$A$1)),
    INDEX(_xlfn.ANCHORARRAY(_Helper_FilterResults!$A$1), ROW()-ROW($D$8)+1, 3),
    ""
)</f>
        <v>23700 CAMINO DEL SOL</v>
      </c>
      <c r="G121" s="5" t="str" cm="1">
        <f t="array" ref="G121">IF(
    ROW()-ROW($D$8)+1 &lt;= ROWS(_xlfn.ANCHORARRAY(_Helper_FilterResults!$A$1)),
    INDEX(_xlfn.ANCHORARRAY(_Helper_FilterResults!$A$1), ROW()-ROW($D$8)+1, 4),
    ""
)</f>
        <v>TORRANCE</v>
      </c>
      <c r="H121" s="5" cm="1">
        <f t="array" ref="H121">IF(
    ROW()-ROW($D$8)+1 &lt;= ROWS(_xlfn.ANCHORARRAY(_Helper_FilterResults!$A$1)),
    INDEX(_xlfn.ANCHORARRAY(_Helper_FilterResults!$A$1), ROW()-ROW($D$8)+1, 5),
    ""
)</f>
        <v>90505</v>
      </c>
      <c r="I121" s="28" t="str" cm="1">
        <f t="array" ref="I121">IF(
    ROW()-ROW($D$8)+1 &lt;= ROWS(_xlfn.ANCHORARRAY(_Helper_FilterResults!$A$1)),
    INDEX(_xlfn.ANCHORARRAY(_Helper_FilterResults!$A$1), ROW()-ROW($D$8)+1, 6),
    ""
)</f>
        <v>District 66</v>
      </c>
      <c r="J121" s="28" t="str" cm="1">
        <f t="array" ref="J121">IF(
    ROW()-ROW($D$8)+1 &lt;= ROWS(_xlfn.ANCHORARRAY(_Helper_FilterResults!$A$1)),
    INDEX(_xlfn.ANCHORARRAY(_Helper_FilterResults!$A$1), ROW()-ROW($D$8)+1, 7),
    ""
)</f>
        <v>District 24</v>
      </c>
      <c r="K121" s="28" t="str" cm="1">
        <f t="array" ref="K121">IF(
    ROW()-ROW($D$8)+1 &lt;= ROWS(_xlfn.ANCHORARRAY(_Helper_FilterResults!$A$1)),
    INDEX(_xlfn.ANCHORARRAY(_Helper_FilterResults!$A$1), ROW()-ROW($D$8)+1, 8),
    ""
)</f>
        <v>District 36</v>
      </c>
      <c r="L121" s="28" t="str" cm="1">
        <f t="array" ref="L121">IF(
    ROW()-ROW($D$8)+1 &lt;= ROWS(_xlfn.ANCHORARRAY(_Helper_FilterResults!$A$1)),
    INDEX(_xlfn.ANCHORARRAY(_Helper_FilterResults!$A$1), ROW()-ROW($D$8)+1, 9),
    ""
)</f>
        <v>District 36</v>
      </c>
      <c r="M121" s="28" t="str" cm="1">
        <f t="array" ref="M121">IF(
    ROW()-ROW($D$8)+1 &lt;= ROWS(_xlfn.ANCHORARRAY(_Helper_FilterResults!$A$1)),
    INDEX(_xlfn.ANCHORARRAY(_Helper_FilterResults!$A$1), ROW()-ROW($D$8)+1, 10),
    ""
)</f>
        <v>No</v>
      </c>
      <c r="N121" s="34" t="str" cm="1">
        <f t="array" ref="N121">IF(
    ROW()-ROW($D$8)+1 &lt;= ROWS(_xlfn.ANCHORARRAY(_Helper_FilterResults!$A$1)),
    INDEX(_xlfn.ANCHORARRAY(_Helper_FilterResults!$A$1), ROW()-ROW($D$8)+1, 11),
    ""
)</f>
        <v>No</v>
      </c>
      <c r="O121" s="28" t="str" cm="1">
        <f t="array" ref="O121">IF(
    ROW()-ROW($D$8)+1 &lt;= ROWS(_xlfn.ANCHORARRAY(_Helper_FilterResults!$A$1)),
    INDEX(_xlfn.ANCHORARRAY(_Helper_FilterResults!$A$1), ROW()-ROW($D$8)+1, 12),
    ""
)</f>
        <v>NA</v>
      </c>
      <c r="P121" s="33" t="str" cm="1">
        <f t="array" ref="P121">IF(
    ROW()-ROW($D$8)+1 &lt;= ROWS(_xlfn.ANCHORARRAY(_Helper_FilterResults!$A$1)),
    INDEX(_xlfn.ANCHORARRAY(_Helper_FilterResults!$A$1), ROW()-ROW($D$8)+1, 13),
    ""
)</f>
        <v>Acute Psychiatric Hospital</v>
      </c>
      <c r="Q121" s="33" t="str" cm="1">
        <f t="array" ref="Q121">IF(
    ROW()-ROW($D$8)+1 &lt;= ROWS(_xlfn.ANCHORARRAY(_Helper_FilterResults!$A$1)),
    INDEX(_xlfn.ANCHORARRAY(_Helper_FilterResults!$A$1), ROW()-ROW($D$8)+1, 14),
    ""
)</f>
        <v>Investor - Corporation</v>
      </c>
    </row>
    <row r="122" spans="4:17" x14ac:dyDescent="0.3">
      <c r="D122" s="5" cm="1">
        <f t="array" ref="D122">IF(
    ROW()-ROW($D$8)+1 &lt;= ROWS(_xlfn.ANCHORARRAY(_Helper_FilterResults!$A$1)),
    INDEX(_xlfn.ANCHORARRAY(_Helper_FilterResults!$A$1), ROW()-ROW($D$8)+1, 1),
    ""
)</f>
        <v>106190240</v>
      </c>
      <c r="E122" s="5" t="str" cm="1">
        <f t="array" ref="E122">IF(
    ROW()-ROW($D$8)+1 &lt;= ROWS(_xlfn.ANCHORARRAY(_Helper_FilterResults!$A$1)),
    INDEX(_xlfn.ANCHORARRAY(_Helper_FilterResults!$A$1), ROW()-ROW($D$8)+1, 2),
    ""
)</f>
        <v>UCI HEALTH-LAKEWOOD</v>
      </c>
      <c r="F122" s="5" t="str" cm="1">
        <f t="array" ref="F122">IF(
    ROW()-ROW($D$8)+1 &lt;= ROWS(_xlfn.ANCHORARRAY(_Helper_FilterResults!$A$1)),
    INDEX(_xlfn.ANCHORARRAY(_Helper_FilterResults!$A$1), ROW()-ROW($D$8)+1, 3),
    ""
)</f>
        <v>3700 SOUTH STREET</v>
      </c>
      <c r="G122" s="5" t="str" cm="1">
        <f t="array" ref="G122">IF(
    ROW()-ROW($D$8)+1 &lt;= ROWS(_xlfn.ANCHORARRAY(_Helper_FilterResults!$A$1)),
    INDEX(_xlfn.ANCHORARRAY(_Helper_FilterResults!$A$1), ROW()-ROW($D$8)+1, 4),
    ""
)</f>
        <v>LAKEWOOD</v>
      </c>
      <c r="H122" s="5" cm="1">
        <f t="array" ref="H122">IF(
    ROW()-ROW($D$8)+1 &lt;= ROWS(_xlfn.ANCHORARRAY(_Helper_FilterResults!$A$1)),
    INDEX(_xlfn.ANCHORARRAY(_Helper_FilterResults!$A$1), ROW()-ROW($D$8)+1, 5),
    ""
)</f>
        <v>90712</v>
      </c>
      <c r="I122" s="28" t="str" cm="1">
        <f t="array" ref="I122">IF(
    ROW()-ROW($D$8)+1 &lt;= ROWS(_xlfn.ANCHORARRAY(_Helper_FilterResults!$A$1)),
    INDEX(_xlfn.ANCHORARRAY(_Helper_FilterResults!$A$1), ROW()-ROW($D$8)+1, 6),
    ""
)</f>
        <v>District 62</v>
      </c>
      <c r="J122" s="28" t="str" cm="1">
        <f t="array" ref="J122">IF(
    ROW()-ROW($D$8)+1 &lt;= ROWS(_xlfn.ANCHORARRAY(_Helper_FilterResults!$A$1)),
    INDEX(_xlfn.ANCHORARRAY(_Helper_FilterResults!$A$1), ROW()-ROW($D$8)+1, 7),
    ""
)</f>
        <v>District 33</v>
      </c>
      <c r="K122" s="28" t="str" cm="1">
        <f t="array" ref="K122">IF(
    ROW()-ROW($D$8)+1 &lt;= ROWS(_xlfn.ANCHORARRAY(_Helper_FilterResults!$A$1)),
    INDEX(_xlfn.ANCHORARRAY(_Helper_FilterResults!$A$1), ROW()-ROW($D$8)+1, 8),
    ""
)</f>
        <v>District 44</v>
      </c>
      <c r="L122" s="28" t="str" cm="1">
        <f t="array" ref="L122">IF(
    ROW()-ROW($D$8)+1 &lt;= ROWS(_xlfn.ANCHORARRAY(_Helper_FilterResults!$A$1)),
    INDEX(_xlfn.ANCHORARRAY(_Helper_FilterResults!$A$1), ROW()-ROW($D$8)+1, 9),
    ""
)</f>
        <v>District 41</v>
      </c>
      <c r="M122" s="28" t="str" cm="1">
        <f t="array" ref="M122">IF(
    ROW()-ROW($D$8)+1 &lt;= ROWS(_xlfn.ANCHORARRAY(_Helper_FilterResults!$A$1)),
    INDEX(_xlfn.ANCHORARRAY(_Helper_FilterResults!$A$1), ROW()-ROW($D$8)+1, 10),
    ""
)</f>
        <v>No</v>
      </c>
      <c r="N122" s="34" t="str" cm="1">
        <f t="array" ref="N122">IF(
    ROW()-ROW($D$8)+1 &lt;= ROWS(_xlfn.ANCHORARRAY(_Helper_FilterResults!$A$1)),
    INDEX(_xlfn.ANCHORARRAY(_Helper_FilterResults!$A$1), ROW()-ROW($D$8)+1, 11),
    ""
)</f>
        <v>No</v>
      </c>
      <c r="O122" s="28" t="str" cm="1">
        <f t="array" ref="O122">IF(
    ROW()-ROW($D$8)+1 &lt;= ROWS(_xlfn.ANCHORARRAY(_Helper_FilterResults!$A$1)),
    INDEX(_xlfn.ANCHORARRAY(_Helper_FilterResults!$A$1), ROW()-ROW($D$8)+1, 12),
    ""
)</f>
        <v>NA</v>
      </c>
      <c r="P122" s="33" t="str" cm="1">
        <f t="array" ref="P122">IF(
    ROW()-ROW($D$8)+1 &lt;= ROWS(_xlfn.ANCHORARRAY(_Helper_FilterResults!$A$1)),
    INDEX(_xlfn.ANCHORARRAY(_Helper_FilterResults!$A$1), ROW()-ROW($D$8)+1, 13),
    ""
)</f>
        <v>General Acute Care Hospital</v>
      </c>
      <c r="Q122" s="33" t="str" cm="1">
        <f t="array" ref="Q122">IF(
    ROW()-ROW($D$8)+1 &lt;= ROWS(_xlfn.ANCHORARRAY(_Helper_FilterResults!$A$1)),
    INDEX(_xlfn.ANCHORARRAY(_Helper_FilterResults!$A$1), ROW()-ROW($D$8)+1, 14),
    ""
)</f>
        <v>University of California</v>
      </c>
    </row>
    <row r="123" spans="4:17" x14ac:dyDescent="0.3">
      <c r="D123" s="5" cm="1">
        <f t="array" ref="D123">IF(
    ROW()-ROW($D$8)+1 &lt;= ROWS(_xlfn.ANCHORARRAY(_Helper_FilterResults!$A$1)),
    INDEX(_xlfn.ANCHORARRAY(_Helper_FilterResults!$A$1), ROW()-ROW($D$8)+1, 1),
    ""
)</f>
        <v>106190243</v>
      </c>
      <c r="E123" s="5" t="str" cm="1">
        <f t="array" ref="E123">IF(
    ROW()-ROW($D$8)+1 &lt;= ROWS(_xlfn.ANCHORARRAY(_Helper_FilterResults!$A$1)),
    INDEX(_xlfn.ANCHORARRAY(_Helper_FilterResults!$A$1), ROW()-ROW($D$8)+1, 2),
    ""
)</f>
        <v>PIH HEALTH HOSPITAL - DOWNEY</v>
      </c>
      <c r="F123" s="5" t="str" cm="1">
        <f t="array" ref="F123">IF(
    ROW()-ROW($D$8)+1 &lt;= ROWS(_xlfn.ANCHORARRAY(_Helper_FilterResults!$A$1)),
    INDEX(_xlfn.ANCHORARRAY(_Helper_FilterResults!$A$1), ROW()-ROW($D$8)+1, 3),
    ""
)</f>
        <v>11500 BROOKSHIRE AVENUE</v>
      </c>
      <c r="G123" s="5" t="str" cm="1">
        <f t="array" ref="G123">IF(
    ROW()-ROW($D$8)+1 &lt;= ROWS(_xlfn.ANCHORARRAY(_Helper_FilterResults!$A$1)),
    INDEX(_xlfn.ANCHORARRAY(_Helper_FilterResults!$A$1), ROW()-ROW($D$8)+1, 4),
    ""
)</f>
        <v>DOWNEY</v>
      </c>
      <c r="H123" s="5" cm="1">
        <f t="array" ref="H123">IF(
    ROW()-ROW($D$8)+1 &lt;= ROWS(_xlfn.ANCHORARRAY(_Helper_FilterResults!$A$1)),
    INDEX(_xlfn.ANCHORARRAY(_Helper_FilterResults!$A$1), ROW()-ROW($D$8)+1, 5),
    ""
)</f>
        <v>90241</v>
      </c>
      <c r="I123" s="28" t="str" cm="1">
        <f t="array" ref="I123">IF(
    ROW()-ROW($D$8)+1 &lt;= ROWS(_xlfn.ANCHORARRAY(_Helper_FilterResults!$A$1)),
    INDEX(_xlfn.ANCHORARRAY(_Helper_FilterResults!$A$1), ROW()-ROW($D$8)+1, 6),
    ""
)</f>
        <v>District 64</v>
      </c>
      <c r="J123" s="28" t="str" cm="1">
        <f t="array" ref="J123">IF(
    ROW()-ROW($D$8)+1 &lt;= ROWS(_xlfn.ANCHORARRAY(_Helper_FilterResults!$A$1)),
    INDEX(_xlfn.ANCHORARRAY(_Helper_FilterResults!$A$1), ROW()-ROW($D$8)+1, 7),
    ""
)</f>
        <v>District 30</v>
      </c>
      <c r="K123" s="28" t="str" cm="1">
        <f t="array" ref="K123">IF(
    ROW()-ROW($D$8)+1 &lt;= ROWS(_xlfn.ANCHORARRAY(_Helper_FilterResults!$A$1)),
    INDEX(_xlfn.ANCHORARRAY(_Helper_FilterResults!$A$1), ROW()-ROW($D$8)+1, 8),
    ""
)</f>
        <v>District 42</v>
      </c>
      <c r="L123" s="28" t="str" cm="1">
        <f t="array" ref="L123">IF(
    ROW()-ROW($D$8)+1 &lt;= ROWS(_xlfn.ANCHORARRAY(_Helper_FilterResults!$A$1)),
    INDEX(_xlfn.ANCHORARRAY(_Helper_FilterResults!$A$1), ROW()-ROW($D$8)+1, 9),
    ""
)</f>
        <v>District 41</v>
      </c>
      <c r="M123" s="28" t="str" cm="1">
        <f t="array" ref="M123">IF(
    ROW()-ROW($D$8)+1 &lt;= ROWS(_xlfn.ANCHORARRAY(_Helper_FilterResults!$A$1)),
    INDEX(_xlfn.ANCHORARRAY(_Helper_FilterResults!$A$1), ROW()-ROW($D$8)+1, 10),
    ""
)</f>
        <v>No</v>
      </c>
      <c r="N123" s="34" t="str" cm="1">
        <f t="array" ref="N123">IF(
    ROW()-ROW($D$8)+1 &lt;= ROWS(_xlfn.ANCHORARRAY(_Helper_FilterResults!$A$1)),
    INDEX(_xlfn.ANCHORARRAY(_Helper_FilterResults!$A$1), ROW()-ROW($D$8)+1, 11),
    ""
)</f>
        <v>No</v>
      </c>
      <c r="O123" s="28" t="str" cm="1">
        <f t="array" ref="O123">IF(
    ROW()-ROW($D$8)+1 &lt;= ROWS(_xlfn.ANCHORARRAY(_Helper_FilterResults!$A$1)),
    INDEX(_xlfn.ANCHORARRAY(_Helper_FilterResults!$A$1), ROW()-ROW($D$8)+1, 12),
    ""
)</f>
        <v>NA</v>
      </c>
      <c r="P123" s="33" t="str" cm="1">
        <f t="array" ref="P123">IF(
    ROW()-ROW($D$8)+1 &lt;= ROWS(_xlfn.ANCHORARRAY(_Helper_FilterResults!$A$1)),
    INDEX(_xlfn.ANCHORARRAY(_Helper_FilterResults!$A$1), ROW()-ROW($D$8)+1, 13),
    ""
)</f>
        <v>General Acute Care Hospital</v>
      </c>
      <c r="Q123" s="33" t="str" cm="1">
        <f t="array" ref="Q123">IF(
    ROW()-ROW($D$8)+1 &lt;= ROWS(_xlfn.ANCHORARRAY(_Helper_FilterResults!$A$1)),
    INDEX(_xlfn.ANCHORARRAY(_Helper_FilterResults!$A$1), ROW()-ROW($D$8)+1, 14),
    ""
)</f>
        <v>Non-Profit Corporation</v>
      </c>
    </row>
    <row r="124" spans="4:17" x14ac:dyDescent="0.3">
      <c r="D124" s="5" cm="1">
        <f t="array" ref="D124">IF(
    ROW()-ROW($D$8)+1 &lt;= ROWS(_xlfn.ANCHORARRAY(_Helper_FilterResults!$A$1)),
    INDEX(_xlfn.ANCHORARRAY(_Helper_FilterResults!$A$1), ROW()-ROW($D$8)+1, 1),
    ""
)</f>
        <v>106190256</v>
      </c>
      <c r="E124" s="5" t="str" cm="1">
        <f t="array" ref="E124">IF(
    ROW()-ROW($D$8)+1 &lt;= ROWS(_xlfn.ANCHORARRAY(_Helper_FilterResults!$A$1)),
    INDEX(_xlfn.ANCHORARRAY(_Helper_FilterResults!$A$1), ROW()-ROW($D$8)+1, 2),
    ""
)</f>
        <v>EAST LOS ANGELES DOCTORS HOSPITAL</v>
      </c>
      <c r="F124" s="5" t="str" cm="1">
        <f t="array" ref="F124">IF(
    ROW()-ROW($D$8)+1 &lt;= ROWS(_xlfn.ANCHORARRAY(_Helper_FilterResults!$A$1)),
    INDEX(_xlfn.ANCHORARRAY(_Helper_FilterResults!$A$1), ROW()-ROW($D$8)+1, 3),
    ""
)</f>
        <v>4060 WHITTIER BOULEVARD</v>
      </c>
      <c r="G124" s="5" t="str" cm="1">
        <f t="array" ref="G124">IF(
    ROW()-ROW($D$8)+1 &lt;= ROWS(_xlfn.ANCHORARRAY(_Helper_FilterResults!$A$1)),
    INDEX(_xlfn.ANCHORARRAY(_Helper_FilterResults!$A$1), ROW()-ROW($D$8)+1, 4),
    ""
)</f>
        <v>LOS ANGELES</v>
      </c>
      <c r="H124" s="5" cm="1">
        <f t="array" ref="H124">IF(
    ROW()-ROW($D$8)+1 &lt;= ROWS(_xlfn.ANCHORARRAY(_Helper_FilterResults!$A$1)),
    INDEX(_xlfn.ANCHORARRAY(_Helper_FilterResults!$A$1), ROW()-ROW($D$8)+1, 5),
    ""
)</f>
        <v>90023</v>
      </c>
      <c r="I124" s="28" t="str" cm="1">
        <f t="array" ref="I124">IF(
    ROW()-ROW($D$8)+1 &lt;= ROWS(_xlfn.ANCHORARRAY(_Helper_FilterResults!$A$1)),
    INDEX(_xlfn.ANCHORARRAY(_Helper_FilterResults!$A$1), ROW()-ROW($D$8)+1, 6),
    ""
)</f>
        <v>District 52</v>
      </c>
      <c r="J124" s="28" t="str" cm="1">
        <f t="array" ref="J124">IF(
    ROW()-ROW($D$8)+1 &lt;= ROWS(_xlfn.ANCHORARRAY(_Helper_FilterResults!$A$1)),
    INDEX(_xlfn.ANCHORARRAY(_Helper_FilterResults!$A$1), ROW()-ROW($D$8)+1, 7),
    ""
)</f>
        <v>District 26</v>
      </c>
      <c r="K124" s="28" t="str" cm="1">
        <f t="array" ref="K124">IF(
    ROW()-ROW($D$8)+1 &lt;= ROWS(_xlfn.ANCHORARRAY(_Helper_FilterResults!$A$1)),
    INDEX(_xlfn.ANCHORARRAY(_Helper_FilterResults!$A$1), ROW()-ROW($D$8)+1, 8),
    ""
)</f>
        <v>District 34</v>
      </c>
      <c r="L124" s="28" t="str" cm="1">
        <f t="array" ref="L124">IF(
    ROW()-ROW($D$8)+1 &lt;= ROWS(_xlfn.ANCHORARRAY(_Helper_FilterResults!$A$1)),
    INDEX(_xlfn.ANCHORARRAY(_Helper_FilterResults!$A$1), ROW()-ROW($D$8)+1, 9),
    ""
)</f>
        <v>District 34</v>
      </c>
      <c r="M124" s="28" t="str" cm="1">
        <f t="array" ref="M124">IF(
    ROW()-ROW($D$8)+1 &lt;= ROWS(_xlfn.ANCHORARRAY(_Helper_FilterResults!$A$1)),
    INDEX(_xlfn.ANCHORARRAY(_Helper_FilterResults!$A$1), ROW()-ROW($D$8)+1, 10),
    ""
)</f>
        <v>No</v>
      </c>
      <c r="N124" s="34" t="str" cm="1">
        <f t="array" ref="N124">IF(
    ROW()-ROW($D$8)+1 &lt;= ROWS(_xlfn.ANCHORARRAY(_Helper_FilterResults!$A$1)),
    INDEX(_xlfn.ANCHORARRAY(_Helper_FilterResults!$A$1), ROW()-ROW($D$8)+1, 11),
    ""
)</f>
        <v>No</v>
      </c>
      <c r="O124" s="28" t="str" cm="1">
        <f t="array" ref="O124">IF(
    ROW()-ROW($D$8)+1 &lt;= ROWS(_xlfn.ANCHORARRAY(_Helper_FilterResults!$A$1)),
    INDEX(_xlfn.ANCHORARRAY(_Helper_FilterResults!$A$1), ROW()-ROW($D$8)+1, 12),
    ""
)</f>
        <v>NA</v>
      </c>
      <c r="P124" s="33" t="str" cm="1">
        <f t="array" ref="P124">IF(
    ROW()-ROW($D$8)+1 &lt;= ROWS(_xlfn.ANCHORARRAY(_Helper_FilterResults!$A$1)),
    INDEX(_xlfn.ANCHORARRAY(_Helper_FilterResults!$A$1), ROW()-ROW($D$8)+1, 13),
    ""
)</f>
        <v>General Acute Care Hospital</v>
      </c>
      <c r="Q124" s="33" t="str" cm="1">
        <f t="array" ref="Q124">IF(
    ROW()-ROW($D$8)+1 &lt;= ROWS(_xlfn.ANCHORARRAY(_Helper_FilterResults!$A$1)),
    INDEX(_xlfn.ANCHORARRAY(_Helper_FilterResults!$A$1), ROW()-ROW($D$8)+1, 14),
    ""
)</f>
        <v>Investor - Partnership</v>
      </c>
    </row>
    <row r="125" spans="4:17" x14ac:dyDescent="0.3">
      <c r="D125" s="5" cm="1">
        <f t="array" ref="D125">IF(
    ROW()-ROW($D$8)+1 &lt;= ROWS(_xlfn.ANCHORARRAY(_Helper_FilterResults!$A$1)),
    INDEX(_xlfn.ANCHORARRAY(_Helper_FilterResults!$A$1), ROW()-ROW($D$8)+1, 1),
    ""
)</f>
        <v>106190280</v>
      </c>
      <c r="E125" s="5" t="str" cm="1">
        <f t="array" ref="E125">IF(
    ROW()-ROW($D$8)+1 &lt;= ROWS(_xlfn.ANCHORARRAY(_Helper_FilterResults!$A$1)),
    INDEX(_xlfn.ANCHORARRAY(_Helper_FilterResults!$A$1), ROW()-ROW($D$8)+1, 2),
    ""
)</f>
        <v>ENCINO HOSPITAL MEDICAL CENTER</v>
      </c>
      <c r="F125" s="5" t="str" cm="1">
        <f t="array" ref="F125">IF(
    ROW()-ROW($D$8)+1 &lt;= ROWS(_xlfn.ANCHORARRAY(_Helper_FilterResults!$A$1)),
    INDEX(_xlfn.ANCHORARRAY(_Helper_FilterResults!$A$1), ROW()-ROW($D$8)+1, 3),
    ""
)</f>
        <v>16237 VENTURA BOULEVARD</v>
      </c>
      <c r="G125" s="5" t="str" cm="1">
        <f t="array" ref="G125">IF(
    ROW()-ROW($D$8)+1 &lt;= ROWS(_xlfn.ANCHORARRAY(_Helper_FilterResults!$A$1)),
    INDEX(_xlfn.ANCHORARRAY(_Helper_FilterResults!$A$1), ROW()-ROW($D$8)+1, 4),
    ""
)</f>
        <v>ENCINO</v>
      </c>
      <c r="H125" s="5" cm="1">
        <f t="array" ref="H125">IF(
    ROW()-ROW($D$8)+1 &lt;= ROWS(_xlfn.ANCHORARRAY(_Helper_FilterResults!$A$1)),
    INDEX(_xlfn.ANCHORARRAY(_Helper_FilterResults!$A$1), ROW()-ROW($D$8)+1, 5),
    ""
)</f>
        <v>91436</v>
      </c>
      <c r="I125" s="28" t="str" cm="1">
        <f t="array" ref="I125">IF(
    ROW()-ROW($D$8)+1 &lt;= ROWS(_xlfn.ANCHORARRAY(_Helper_FilterResults!$A$1)),
    INDEX(_xlfn.ANCHORARRAY(_Helper_FilterResults!$A$1), ROW()-ROW($D$8)+1, 6),
    ""
)</f>
        <v>District 46</v>
      </c>
      <c r="J125" s="28" t="str" cm="1">
        <f t="array" ref="J125">IF(
    ROW()-ROW($D$8)+1 &lt;= ROWS(_xlfn.ANCHORARRAY(_Helper_FilterResults!$A$1)),
    INDEX(_xlfn.ANCHORARRAY(_Helper_FilterResults!$A$1), ROW()-ROW($D$8)+1, 7),
    ""
)</f>
        <v>District 27</v>
      </c>
      <c r="K125" s="28" t="str" cm="1">
        <f t="array" ref="K125">IF(
    ROW()-ROW($D$8)+1 &lt;= ROWS(_xlfn.ANCHORARRAY(_Helper_FilterResults!$A$1)),
    INDEX(_xlfn.ANCHORARRAY(_Helper_FilterResults!$A$1), ROW()-ROW($D$8)+1, 8),
    ""
)</f>
        <v>District 32</v>
      </c>
      <c r="L125" s="28" t="str" cm="1">
        <f t="array" ref="L125">IF(
    ROW()-ROW($D$8)+1 &lt;= ROWS(_xlfn.ANCHORARRAY(_Helper_FilterResults!$A$1)),
    INDEX(_xlfn.ANCHORARRAY(_Helper_FilterResults!$A$1), ROW()-ROW($D$8)+1, 9),
    ""
)</f>
        <v>District 32</v>
      </c>
      <c r="M125" s="28" t="str" cm="1">
        <f t="array" ref="M125">IF(
    ROW()-ROW($D$8)+1 &lt;= ROWS(_xlfn.ANCHORARRAY(_Helper_FilterResults!$A$1)),
    INDEX(_xlfn.ANCHORARRAY(_Helper_FilterResults!$A$1), ROW()-ROW($D$8)+1, 10),
    ""
)</f>
        <v>No</v>
      </c>
      <c r="N125" s="34" t="str" cm="1">
        <f t="array" ref="N125">IF(
    ROW()-ROW($D$8)+1 &lt;= ROWS(_xlfn.ANCHORARRAY(_Helper_FilterResults!$A$1)),
    INDEX(_xlfn.ANCHORARRAY(_Helper_FilterResults!$A$1), ROW()-ROW($D$8)+1, 11),
    ""
)</f>
        <v>No</v>
      </c>
      <c r="O125" s="28" t="str" cm="1">
        <f t="array" ref="O125">IF(
    ROW()-ROW($D$8)+1 &lt;= ROWS(_xlfn.ANCHORARRAY(_Helper_FilterResults!$A$1)),
    INDEX(_xlfn.ANCHORARRAY(_Helper_FilterResults!$A$1), ROW()-ROW($D$8)+1, 12),
    ""
)</f>
        <v>NA</v>
      </c>
      <c r="P125" s="33" t="str" cm="1">
        <f t="array" ref="P125">IF(
    ROW()-ROW($D$8)+1 &lt;= ROWS(_xlfn.ANCHORARRAY(_Helper_FilterResults!$A$1)),
    INDEX(_xlfn.ANCHORARRAY(_Helper_FilterResults!$A$1), ROW()-ROW($D$8)+1, 13),
    ""
)</f>
        <v>General Acute Care Hospital</v>
      </c>
      <c r="Q125" s="33" t="str" cm="1">
        <f t="array" ref="Q125">IF(
    ROW()-ROW($D$8)+1 &lt;= ROWS(_xlfn.ANCHORARRAY(_Helper_FilterResults!$A$1)),
    INDEX(_xlfn.ANCHORARRAY(_Helper_FilterResults!$A$1), ROW()-ROW($D$8)+1, 14),
    ""
)</f>
        <v>Non-Profit Corporation</v>
      </c>
    </row>
    <row r="126" spans="4:17" x14ac:dyDescent="0.3">
      <c r="D126" s="5" cm="1">
        <f t="array" ref="D126">IF(
    ROW()-ROW($D$8)+1 &lt;= ROWS(_xlfn.ANCHORARRAY(_Helper_FilterResults!$A$1)),
    INDEX(_xlfn.ANCHORARRAY(_Helper_FilterResults!$A$1), ROW()-ROW($D$8)+1, 1),
    ""
)</f>
        <v>106190298</v>
      </c>
      <c r="E126" s="5" t="str" cm="1">
        <f t="array" ref="E126">IF(
    ROW()-ROW($D$8)+1 &lt;= ROWS(_xlfn.ANCHORARRAY(_Helper_FilterResults!$A$1)),
    INDEX(_xlfn.ANCHORARRAY(_Helper_FilterResults!$A$1), ROW()-ROW($D$8)+1, 2),
    ""
)</f>
        <v>EMANATE HEALTH FOOTHILL PRESBYTERIAN HOSPITAL</v>
      </c>
      <c r="F126" s="5" t="str" cm="1">
        <f t="array" ref="F126">IF(
    ROW()-ROW($D$8)+1 &lt;= ROWS(_xlfn.ANCHORARRAY(_Helper_FilterResults!$A$1)),
    INDEX(_xlfn.ANCHORARRAY(_Helper_FilterResults!$A$1), ROW()-ROW($D$8)+1, 3),
    ""
)</f>
        <v>250 SOUTH GRAND AVENUE</v>
      </c>
      <c r="G126" s="5" t="str" cm="1">
        <f t="array" ref="G126">IF(
    ROW()-ROW($D$8)+1 &lt;= ROWS(_xlfn.ANCHORARRAY(_Helper_FilterResults!$A$1)),
    INDEX(_xlfn.ANCHORARRAY(_Helper_FilterResults!$A$1), ROW()-ROW($D$8)+1, 4),
    ""
)</f>
        <v>GLENDORA</v>
      </c>
      <c r="H126" s="5" cm="1">
        <f t="array" ref="H126">IF(
    ROW()-ROW($D$8)+1 &lt;= ROWS(_xlfn.ANCHORARRAY(_Helper_FilterResults!$A$1)),
    INDEX(_xlfn.ANCHORARRAY(_Helper_FilterResults!$A$1), ROW()-ROW($D$8)+1, 5),
    ""
)</f>
        <v>91741</v>
      </c>
      <c r="I126" s="28" t="str" cm="1">
        <f t="array" ref="I126">IF(
    ROW()-ROW($D$8)+1 &lt;= ROWS(_xlfn.ANCHORARRAY(_Helper_FilterResults!$A$1)),
    INDEX(_xlfn.ANCHORARRAY(_Helper_FilterResults!$A$1), ROW()-ROW($D$8)+1, 6),
    ""
)</f>
        <v>District 48</v>
      </c>
      <c r="J126" s="28" t="str" cm="1">
        <f t="array" ref="J126">IF(
    ROW()-ROW($D$8)+1 &lt;= ROWS(_xlfn.ANCHORARRAY(_Helper_FilterResults!$A$1)),
    INDEX(_xlfn.ANCHORARRAY(_Helper_FilterResults!$A$1), ROW()-ROW($D$8)+1, 7),
    ""
)</f>
        <v>District 25</v>
      </c>
      <c r="K126" s="28" t="str" cm="1">
        <f t="array" ref="K126">IF(
    ROW()-ROW($D$8)+1 &lt;= ROWS(_xlfn.ANCHORARRAY(_Helper_FilterResults!$A$1)),
    INDEX(_xlfn.ANCHORARRAY(_Helper_FilterResults!$A$1), ROW()-ROW($D$8)+1, 8),
    ""
)</f>
        <v>District 31</v>
      </c>
      <c r="L126" s="28" t="str" cm="1">
        <f t="array" ref="L126">IF(
    ROW()-ROW($D$8)+1 &lt;= ROWS(_xlfn.ANCHORARRAY(_Helper_FilterResults!$A$1)),
    INDEX(_xlfn.ANCHORARRAY(_Helper_FilterResults!$A$1), ROW()-ROW($D$8)+1, 9),
    ""
)</f>
        <v>District 31</v>
      </c>
      <c r="M126" s="28" t="str" cm="1">
        <f t="array" ref="M126">IF(
    ROW()-ROW($D$8)+1 &lt;= ROWS(_xlfn.ANCHORARRAY(_Helper_FilterResults!$A$1)),
    INDEX(_xlfn.ANCHORARRAY(_Helper_FilterResults!$A$1), ROW()-ROW($D$8)+1, 10),
    ""
)</f>
        <v>No</v>
      </c>
      <c r="N126" s="34" t="str" cm="1">
        <f t="array" ref="N126">IF(
    ROW()-ROW($D$8)+1 &lt;= ROWS(_xlfn.ANCHORARRAY(_Helper_FilterResults!$A$1)),
    INDEX(_xlfn.ANCHORARRAY(_Helper_FilterResults!$A$1), ROW()-ROW($D$8)+1, 11),
    ""
)</f>
        <v>No</v>
      </c>
      <c r="O126" s="28" t="str" cm="1">
        <f t="array" ref="O126">IF(
    ROW()-ROW($D$8)+1 &lt;= ROWS(_xlfn.ANCHORARRAY(_Helper_FilterResults!$A$1)),
    INDEX(_xlfn.ANCHORARRAY(_Helper_FilterResults!$A$1), ROW()-ROW($D$8)+1, 12),
    ""
)</f>
        <v>NA</v>
      </c>
      <c r="P126" s="33" t="str" cm="1">
        <f t="array" ref="P126">IF(
    ROW()-ROW($D$8)+1 &lt;= ROWS(_xlfn.ANCHORARRAY(_Helper_FilterResults!$A$1)),
    INDEX(_xlfn.ANCHORARRAY(_Helper_FilterResults!$A$1), ROW()-ROW($D$8)+1, 13),
    ""
)</f>
        <v>General Acute Care Hospital</v>
      </c>
      <c r="Q126" s="33" t="str" cm="1">
        <f t="array" ref="Q126">IF(
    ROW()-ROW($D$8)+1 &lt;= ROWS(_xlfn.ANCHORARRAY(_Helper_FilterResults!$A$1)),
    INDEX(_xlfn.ANCHORARRAY(_Helper_FilterResults!$A$1), ROW()-ROW($D$8)+1, 14),
    ""
)</f>
        <v>Non-Profit Corporation</v>
      </c>
    </row>
    <row r="127" spans="4:17" x14ac:dyDescent="0.3">
      <c r="D127" s="5" cm="1">
        <f t="array" ref="D127">IF(
    ROW()-ROW($D$8)+1 &lt;= ROWS(_xlfn.ANCHORARRAY(_Helper_FilterResults!$A$1)),
    INDEX(_xlfn.ANCHORARRAY(_Helper_FilterResults!$A$1), ROW()-ROW($D$8)+1, 1),
    ""
)</f>
        <v>106190305</v>
      </c>
      <c r="E127" s="5" t="str" cm="1">
        <f t="array" ref="E127">IF(
    ROW()-ROW($D$8)+1 &lt;= ROWS(_xlfn.ANCHORARRAY(_Helper_FilterResults!$A$1)),
    INDEX(_xlfn.ANCHORARRAY(_Helper_FilterResults!$A$1), ROW()-ROW($D$8)+1, 2),
    ""
)</f>
        <v>KINDRED HOSPITAL - LOS ANGELES</v>
      </c>
      <c r="F127" s="5" t="str" cm="1">
        <f t="array" ref="F127">IF(
    ROW()-ROW($D$8)+1 &lt;= ROWS(_xlfn.ANCHORARRAY(_Helper_FilterResults!$A$1)),
    INDEX(_xlfn.ANCHORARRAY(_Helper_FilterResults!$A$1), ROW()-ROW($D$8)+1, 3),
    ""
)</f>
        <v>5525 WEST SLAUSON AVENUE</v>
      </c>
      <c r="G127" s="5" t="str" cm="1">
        <f t="array" ref="G127">IF(
    ROW()-ROW($D$8)+1 &lt;= ROWS(_xlfn.ANCHORARRAY(_Helper_FilterResults!$A$1)),
    INDEX(_xlfn.ANCHORARRAY(_Helper_FilterResults!$A$1), ROW()-ROW($D$8)+1, 4),
    ""
)</f>
        <v>LOS ANGELES</v>
      </c>
      <c r="H127" s="5" cm="1">
        <f t="array" ref="H127">IF(
    ROW()-ROW($D$8)+1 &lt;= ROWS(_xlfn.ANCHORARRAY(_Helper_FilterResults!$A$1)),
    INDEX(_xlfn.ANCHORARRAY(_Helper_FilterResults!$A$1), ROW()-ROW($D$8)+1, 5),
    ""
)</f>
        <v>90056</v>
      </c>
      <c r="I127" s="28" t="str" cm="1">
        <f t="array" ref="I127">IF(
    ROW()-ROW($D$8)+1 &lt;= ROWS(_xlfn.ANCHORARRAY(_Helper_FilterResults!$A$1)),
    INDEX(_xlfn.ANCHORARRAY(_Helper_FilterResults!$A$1), ROW()-ROW($D$8)+1, 6),
    ""
)</f>
        <v>District 55</v>
      </c>
      <c r="J127" s="28" t="str" cm="1">
        <f t="array" ref="J127">IF(
    ROW()-ROW($D$8)+1 &lt;= ROWS(_xlfn.ANCHORARRAY(_Helper_FilterResults!$A$1)),
    INDEX(_xlfn.ANCHORARRAY(_Helper_FilterResults!$A$1), ROW()-ROW($D$8)+1, 7),
    ""
)</f>
        <v>District 28</v>
      </c>
      <c r="K127" s="28" t="str" cm="1">
        <f t="array" ref="K127">IF(
    ROW()-ROW($D$8)+1 &lt;= ROWS(_xlfn.ANCHORARRAY(_Helper_FilterResults!$A$1)),
    INDEX(_xlfn.ANCHORARRAY(_Helper_FilterResults!$A$1), ROW()-ROW($D$8)+1, 8),
    ""
)</f>
        <v>District 37</v>
      </c>
      <c r="L127" s="28" t="str" cm="1">
        <f t="array" ref="L127">IF(
    ROW()-ROW($D$8)+1 &lt;= ROWS(_xlfn.ANCHORARRAY(_Helper_FilterResults!$A$1)),
    INDEX(_xlfn.ANCHORARRAY(_Helper_FilterResults!$A$1), ROW()-ROW($D$8)+1, 9),
    ""
)</f>
        <v>District 37</v>
      </c>
      <c r="M127" s="28" t="str" cm="1">
        <f t="array" ref="M127">IF(
    ROW()-ROW($D$8)+1 &lt;= ROWS(_xlfn.ANCHORARRAY(_Helper_FilterResults!$A$1)),
    INDEX(_xlfn.ANCHORARRAY(_Helper_FilterResults!$A$1), ROW()-ROW($D$8)+1, 10),
    ""
)</f>
        <v>No</v>
      </c>
      <c r="N127" s="34" t="str" cm="1">
        <f t="array" ref="N127">IF(
    ROW()-ROW($D$8)+1 &lt;= ROWS(_xlfn.ANCHORARRAY(_Helper_FilterResults!$A$1)),
    INDEX(_xlfn.ANCHORARRAY(_Helper_FilterResults!$A$1), ROW()-ROW($D$8)+1, 11),
    ""
)</f>
        <v>No</v>
      </c>
      <c r="O127" s="28" t="str" cm="1">
        <f t="array" ref="O127">IF(
    ROW()-ROW($D$8)+1 &lt;= ROWS(_xlfn.ANCHORARRAY(_Helper_FilterResults!$A$1)),
    INDEX(_xlfn.ANCHORARRAY(_Helper_FilterResults!$A$1), ROW()-ROW($D$8)+1, 12),
    ""
)</f>
        <v>NA</v>
      </c>
      <c r="P127" s="33" t="str" cm="1">
        <f t="array" ref="P127">IF(
    ROW()-ROW($D$8)+1 &lt;= ROWS(_xlfn.ANCHORARRAY(_Helper_FilterResults!$A$1)),
    INDEX(_xlfn.ANCHORARRAY(_Helper_FilterResults!$A$1), ROW()-ROW($D$8)+1, 13),
    ""
)</f>
        <v>General Acute Care Hospital</v>
      </c>
      <c r="Q127" s="33" t="str" cm="1">
        <f t="array" ref="Q127">IF(
    ROW()-ROW($D$8)+1 &lt;= ROWS(_xlfn.ANCHORARRAY(_Helper_FilterResults!$A$1)),
    INDEX(_xlfn.ANCHORARRAY(_Helper_FilterResults!$A$1), ROW()-ROW($D$8)+1, 14),
    ""
)</f>
        <v>Investor - LLC</v>
      </c>
    </row>
    <row r="128" spans="4:17" x14ac:dyDescent="0.3">
      <c r="D128" s="5" cm="1">
        <f t="array" ref="D128">IF(
    ROW()-ROW($D$8)+1 &lt;= ROWS(_xlfn.ANCHORARRAY(_Helper_FilterResults!$A$1)),
    INDEX(_xlfn.ANCHORARRAY(_Helper_FilterResults!$A$1), ROW()-ROW($D$8)+1, 1),
    ""
)</f>
        <v>106190315</v>
      </c>
      <c r="E128" s="5" t="str" cm="1">
        <f t="array" ref="E128">IF(
    ROW()-ROW($D$8)+1 &lt;= ROWS(_xlfn.ANCHORARRAY(_Helper_FilterResults!$A$1)),
    INDEX(_xlfn.ANCHORARRAY(_Helper_FilterResults!$A$1), ROW()-ROW($D$8)+1, 2),
    ""
)</f>
        <v>GARFIELD MEDICAL CENTER</v>
      </c>
      <c r="F128" s="5" t="str" cm="1">
        <f t="array" ref="F128">IF(
    ROW()-ROW($D$8)+1 &lt;= ROWS(_xlfn.ANCHORARRAY(_Helper_FilterResults!$A$1)),
    INDEX(_xlfn.ANCHORARRAY(_Helper_FilterResults!$A$1), ROW()-ROW($D$8)+1, 3),
    ""
)</f>
        <v>525 NORTH GARFIELD AVENUE</v>
      </c>
      <c r="G128" s="5" t="str" cm="1">
        <f t="array" ref="G128">IF(
    ROW()-ROW($D$8)+1 &lt;= ROWS(_xlfn.ANCHORARRAY(_Helper_FilterResults!$A$1)),
    INDEX(_xlfn.ANCHORARRAY(_Helper_FilterResults!$A$1), ROW()-ROW($D$8)+1, 4),
    ""
)</f>
        <v>MONTEREY PARK</v>
      </c>
      <c r="H128" s="5" cm="1">
        <f t="array" ref="H128">IF(
    ROW()-ROW($D$8)+1 &lt;= ROWS(_xlfn.ANCHORARRAY(_Helper_FilterResults!$A$1)),
    INDEX(_xlfn.ANCHORARRAY(_Helper_FilterResults!$A$1), ROW()-ROW($D$8)+1, 5),
    ""
)</f>
        <v>91754</v>
      </c>
      <c r="I128" s="28" t="str" cm="1">
        <f t="array" ref="I128">IF(
    ROW()-ROW($D$8)+1 &lt;= ROWS(_xlfn.ANCHORARRAY(_Helper_FilterResults!$A$1)),
    INDEX(_xlfn.ANCHORARRAY(_Helper_FilterResults!$A$1), ROW()-ROW($D$8)+1, 6),
    ""
)</f>
        <v>District 49</v>
      </c>
      <c r="J128" s="28" t="str" cm="1">
        <f t="array" ref="J128">IF(
    ROW()-ROW($D$8)+1 &lt;= ROWS(_xlfn.ANCHORARRAY(_Helper_FilterResults!$A$1)),
    INDEX(_xlfn.ANCHORARRAY(_Helper_FilterResults!$A$1), ROW()-ROW($D$8)+1, 7),
    ""
)</f>
        <v>District 25</v>
      </c>
      <c r="K128" s="28" t="str" cm="1">
        <f t="array" ref="K128">IF(
    ROW()-ROW($D$8)+1 &lt;= ROWS(_xlfn.ANCHORARRAY(_Helper_FilterResults!$A$1)),
    INDEX(_xlfn.ANCHORARRAY(_Helper_FilterResults!$A$1), ROW()-ROW($D$8)+1, 8),
    ""
)</f>
        <v>District 28</v>
      </c>
      <c r="L128" s="28" t="str" cm="1">
        <f t="array" ref="L128">IF(
    ROW()-ROW($D$8)+1 &lt;= ROWS(_xlfn.ANCHORARRAY(_Helper_FilterResults!$A$1)),
    INDEX(_xlfn.ANCHORARRAY(_Helper_FilterResults!$A$1), ROW()-ROW($D$8)+1, 9),
    ""
)</f>
        <v>District 28</v>
      </c>
      <c r="M128" s="28" t="str" cm="1">
        <f t="array" ref="M128">IF(
    ROW()-ROW($D$8)+1 &lt;= ROWS(_xlfn.ANCHORARRAY(_Helper_FilterResults!$A$1)),
    INDEX(_xlfn.ANCHORARRAY(_Helper_FilterResults!$A$1), ROW()-ROW($D$8)+1, 10),
    ""
)</f>
        <v>No</v>
      </c>
      <c r="N128" s="34" t="str" cm="1">
        <f t="array" ref="N128">IF(
    ROW()-ROW($D$8)+1 &lt;= ROWS(_xlfn.ANCHORARRAY(_Helper_FilterResults!$A$1)),
    INDEX(_xlfn.ANCHORARRAY(_Helper_FilterResults!$A$1), ROW()-ROW($D$8)+1, 11),
    ""
)</f>
        <v>No</v>
      </c>
      <c r="O128" s="28" t="str" cm="1">
        <f t="array" ref="O128">IF(
    ROW()-ROW($D$8)+1 &lt;= ROWS(_xlfn.ANCHORARRAY(_Helper_FilterResults!$A$1)),
    INDEX(_xlfn.ANCHORARRAY(_Helper_FilterResults!$A$1), ROW()-ROW($D$8)+1, 12),
    ""
)</f>
        <v>NA</v>
      </c>
      <c r="P128" s="33" t="str" cm="1">
        <f t="array" ref="P128">IF(
    ROW()-ROW($D$8)+1 &lt;= ROWS(_xlfn.ANCHORARRAY(_Helper_FilterResults!$A$1)),
    INDEX(_xlfn.ANCHORARRAY(_Helper_FilterResults!$A$1), ROW()-ROW($D$8)+1, 13),
    ""
)</f>
        <v>General Acute Care Hospital</v>
      </c>
      <c r="Q128" s="33" t="str" cm="1">
        <f t="array" ref="Q128">IF(
    ROW()-ROW($D$8)+1 &lt;= ROWS(_xlfn.ANCHORARRAY(_Helper_FilterResults!$A$1)),
    INDEX(_xlfn.ANCHORARRAY(_Helper_FilterResults!$A$1), ROW()-ROW($D$8)+1, 14),
    ""
)</f>
        <v>Investor - Partnership</v>
      </c>
    </row>
    <row r="129" spans="4:17" x14ac:dyDescent="0.3">
      <c r="D129" s="5" cm="1">
        <f t="array" ref="D129">IF(
    ROW()-ROW($D$8)+1 &lt;= ROWS(_xlfn.ANCHORARRAY(_Helper_FilterResults!$A$1)),
    INDEX(_xlfn.ANCHORARRAY(_Helper_FilterResults!$A$1), ROW()-ROW($D$8)+1, 1),
    ""
)</f>
        <v>106190317</v>
      </c>
      <c r="E129" s="5" t="str" cm="1">
        <f t="array" ref="E129">IF(
    ROW()-ROW($D$8)+1 &lt;= ROWS(_xlfn.ANCHORARRAY(_Helper_FilterResults!$A$1)),
    INDEX(_xlfn.ANCHORARRAY(_Helper_FilterResults!$A$1), ROW()-ROW($D$8)+1, 2),
    ""
)</f>
        <v>GATEWAYS HOSPITAL AND MENTAL HEALTH CENTER</v>
      </c>
      <c r="F129" s="5" t="str" cm="1">
        <f t="array" ref="F129">IF(
    ROW()-ROW($D$8)+1 &lt;= ROWS(_xlfn.ANCHORARRAY(_Helper_FilterResults!$A$1)),
    INDEX(_xlfn.ANCHORARRAY(_Helper_FilterResults!$A$1), ROW()-ROW($D$8)+1, 3),
    ""
)</f>
        <v>1891 EFFIE STREET</v>
      </c>
      <c r="G129" s="5" t="str" cm="1">
        <f t="array" ref="G129">IF(
    ROW()-ROW($D$8)+1 &lt;= ROWS(_xlfn.ANCHORARRAY(_Helper_FilterResults!$A$1)),
    INDEX(_xlfn.ANCHORARRAY(_Helper_FilterResults!$A$1), ROW()-ROW($D$8)+1, 4),
    ""
)</f>
        <v>LOS ANGELES</v>
      </c>
      <c r="H129" s="5" cm="1">
        <f t="array" ref="H129">IF(
    ROW()-ROW($D$8)+1 &lt;= ROWS(_xlfn.ANCHORARRAY(_Helper_FilterResults!$A$1)),
    INDEX(_xlfn.ANCHORARRAY(_Helper_FilterResults!$A$1), ROW()-ROW($D$8)+1, 5),
    ""
)</f>
        <v>90026</v>
      </c>
      <c r="I129" s="28" t="str" cm="1">
        <f t="array" ref="I129">IF(
    ROW()-ROW($D$8)+1 &lt;= ROWS(_xlfn.ANCHORARRAY(_Helper_FilterResults!$A$1)),
    INDEX(_xlfn.ANCHORARRAY(_Helper_FilterResults!$A$1), ROW()-ROW($D$8)+1, 6),
    ""
)</f>
        <v>District 52</v>
      </c>
      <c r="J129" s="28" t="str" cm="1">
        <f t="array" ref="J129">IF(
    ROW()-ROW($D$8)+1 &lt;= ROWS(_xlfn.ANCHORARRAY(_Helper_FilterResults!$A$1)),
    INDEX(_xlfn.ANCHORARRAY(_Helper_FilterResults!$A$1), ROW()-ROW($D$8)+1, 7),
    ""
)</f>
        <v>District 26</v>
      </c>
      <c r="K129" s="28" t="str" cm="1">
        <f t="array" ref="K129">IF(
    ROW()-ROW($D$8)+1 &lt;= ROWS(_xlfn.ANCHORARRAY(_Helper_FilterResults!$A$1)),
    INDEX(_xlfn.ANCHORARRAY(_Helper_FilterResults!$A$1), ROW()-ROW($D$8)+1, 8),
    ""
)</f>
        <v>District 30</v>
      </c>
      <c r="L129" s="28" t="str" cm="1">
        <f t="array" ref="L129">IF(
    ROW()-ROW($D$8)+1 &lt;= ROWS(_xlfn.ANCHORARRAY(_Helper_FilterResults!$A$1)),
    INDEX(_xlfn.ANCHORARRAY(_Helper_FilterResults!$A$1), ROW()-ROW($D$8)+1, 9),
    ""
)</f>
        <v>District 30</v>
      </c>
      <c r="M129" s="28" t="str" cm="1">
        <f t="array" ref="M129">IF(
    ROW()-ROW($D$8)+1 &lt;= ROWS(_xlfn.ANCHORARRAY(_Helper_FilterResults!$A$1)),
    INDEX(_xlfn.ANCHORARRAY(_Helper_FilterResults!$A$1), ROW()-ROW($D$8)+1, 10),
    ""
)</f>
        <v>No</v>
      </c>
      <c r="N129" s="34" t="str" cm="1">
        <f t="array" ref="N129">IF(
    ROW()-ROW($D$8)+1 &lt;= ROWS(_xlfn.ANCHORARRAY(_Helper_FilterResults!$A$1)),
    INDEX(_xlfn.ANCHORARRAY(_Helper_FilterResults!$A$1), ROW()-ROW($D$8)+1, 11),
    ""
)</f>
        <v>No</v>
      </c>
      <c r="O129" s="28" t="str" cm="1">
        <f t="array" ref="O129">IF(
    ROW()-ROW($D$8)+1 &lt;= ROWS(_xlfn.ANCHORARRAY(_Helper_FilterResults!$A$1)),
    INDEX(_xlfn.ANCHORARRAY(_Helper_FilterResults!$A$1), ROW()-ROW($D$8)+1, 12),
    ""
)</f>
        <v>NA</v>
      </c>
      <c r="P129" s="33" t="str" cm="1">
        <f t="array" ref="P129">IF(
    ROW()-ROW($D$8)+1 &lt;= ROWS(_xlfn.ANCHORARRAY(_Helper_FilterResults!$A$1)),
    INDEX(_xlfn.ANCHORARRAY(_Helper_FilterResults!$A$1), ROW()-ROW($D$8)+1, 13),
    ""
)</f>
        <v>Acute Psychiatric Hospital</v>
      </c>
      <c r="Q129" s="33" t="str" cm="1">
        <f t="array" ref="Q129">IF(
    ROW()-ROW($D$8)+1 &lt;= ROWS(_xlfn.ANCHORARRAY(_Helper_FilterResults!$A$1)),
    INDEX(_xlfn.ANCHORARRAY(_Helper_FilterResults!$A$1), ROW()-ROW($D$8)+1, 14),
    ""
)</f>
        <v>Non-Profit Corporation</v>
      </c>
    </row>
    <row r="130" spans="4:17" x14ac:dyDescent="0.3">
      <c r="D130" s="5" cm="1">
        <f t="array" ref="D130">IF(
    ROW()-ROW($D$8)+1 &lt;= ROWS(_xlfn.ANCHORARRAY(_Helper_FilterResults!$A$1)),
    INDEX(_xlfn.ANCHORARRAY(_Helper_FilterResults!$A$1), ROW()-ROW($D$8)+1, 1),
    ""
)</f>
        <v>106190323</v>
      </c>
      <c r="E130" s="5" t="str" cm="1">
        <f t="array" ref="E130">IF(
    ROW()-ROW($D$8)+1 &lt;= ROWS(_xlfn.ANCHORARRAY(_Helper_FilterResults!$A$1)),
    INDEX(_xlfn.ANCHORARRAY(_Helper_FilterResults!$A$1), ROW()-ROW($D$8)+1, 2),
    ""
)</f>
        <v>ADVENTIST HEALTH GLENDALE</v>
      </c>
      <c r="F130" s="5" t="str" cm="1">
        <f t="array" ref="F130">IF(
    ROW()-ROW($D$8)+1 &lt;= ROWS(_xlfn.ANCHORARRAY(_Helper_FilterResults!$A$1)),
    INDEX(_xlfn.ANCHORARRAY(_Helper_FilterResults!$A$1), ROW()-ROW($D$8)+1, 3),
    ""
)</f>
        <v>1509 WILSON TERRACE</v>
      </c>
      <c r="G130" s="5" t="str" cm="1">
        <f t="array" ref="G130">IF(
    ROW()-ROW($D$8)+1 &lt;= ROWS(_xlfn.ANCHORARRAY(_Helper_FilterResults!$A$1)),
    INDEX(_xlfn.ANCHORARRAY(_Helper_FilterResults!$A$1), ROW()-ROW($D$8)+1, 4),
    ""
)</f>
        <v>GLENDALE</v>
      </c>
      <c r="H130" s="5" cm="1">
        <f t="array" ref="H130">IF(
    ROW()-ROW($D$8)+1 &lt;= ROWS(_xlfn.ANCHORARRAY(_Helper_FilterResults!$A$1)),
    INDEX(_xlfn.ANCHORARRAY(_Helper_FilterResults!$A$1), ROW()-ROW($D$8)+1, 5),
    ""
)</f>
        <v>91206</v>
      </c>
      <c r="I130" s="28" t="str" cm="1">
        <f t="array" ref="I130">IF(
    ROW()-ROW($D$8)+1 &lt;= ROWS(_xlfn.ANCHORARRAY(_Helper_FilterResults!$A$1)),
    INDEX(_xlfn.ANCHORARRAY(_Helper_FilterResults!$A$1), ROW()-ROW($D$8)+1, 6),
    ""
)</f>
        <v>District 44</v>
      </c>
      <c r="J130" s="28" t="str" cm="1">
        <f t="array" ref="J130">IF(
    ROW()-ROW($D$8)+1 &lt;= ROWS(_xlfn.ANCHORARRAY(_Helper_FilterResults!$A$1)),
    INDEX(_xlfn.ANCHORARRAY(_Helper_FilterResults!$A$1), ROW()-ROW($D$8)+1, 7),
    ""
)</f>
        <v>District 25</v>
      </c>
      <c r="K130" s="28" t="str" cm="1">
        <f t="array" ref="K130">IF(
    ROW()-ROW($D$8)+1 &lt;= ROWS(_xlfn.ANCHORARRAY(_Helper_FilterResults!$A$1)),
    INDEX(_xlfn.ANCHORARRAY(_Helper_FilterResults!$A$1), ROW()-ROW($D$8)+1, 8),
    ""
)</f>
        <v>District 30</v>
      </c>
      <c r="L130" s="28" t="str" cm="1">
        <f t="array" ref="L130">IF(
    ROW()-ROW($D$8)+1 &lt;= ROWS(_xlfn.ANCHORARRAY(_Helper_FilterResults!$A$1)),
    INDEX(_xlfn.ANCHORARRAY(_Helper_FilterResults!$A$1), ROW()-ROW($D$8)+1, 9),
    ""
)</f>
        <v>District 30</v>
      </c>
      <c r="M130" s="28" t="str" cm="1">
        <f t="array" ref="M130">IF(
    ROW()-ROW($D$8)+1 &lt;= ROWS(_xlfn.ANCHORARRAY(_Helper_FilterResults!$A$1)),
    INDEX(_xlfn.ANCHORARRAY(_Helper_FilterResults!$A$1), ROW()-ROW($D$8)+1, 10),
    ""
)</f>
        <v>No</v>
      </c>
      <c r="N130" s="34" t="str" cm="1">
        <f t="array" ref="N130">IF(
    ROW()-ROW($D$8)+1 &lt;= ROWS(_xlfn.ANCHORARRAY(_Helper_FilterResults!$A$1)),
    INDEX(_xlfn.ANCHORARRAY(_Helper_FilterResults!$A$1), ROW()-ROW($D$8)+1, 11),
    ""
)</f>
        <v>No</v>
      </c>
      <c r="O130" s="28" t="str" cm="1">
        <f t="array" ref="O130">IF(
    ROW()-ROW($D$8)+1 &lt;= ROWS(_xlfn.ANCHORARRAY(_Helper_FilterResults!$A$1)),
    INDEX(_xlfn.ANCHORARRAY(_Helper_FilterResults!$A$1), ROW()-ROW($D$8)+1, 12),
    ""
)</f>
        <v>NA</v>
      </c>
      <c r="P130" s="33" t="str" cm="1">
        <f t="array" ref="P130">IF(
    ROW()-ROW($D$8)+1 &lt;= ROWS(_xlfn.ANCHORARRAY(_Helper_FilterResults!$A$1)),
    INDEX(_xlfn.ANCHORARRAY(_Helper_FilterResults!$A$1), ROW()-ROW($D$8)+1, 13),
    ""
)</f>
        <v>General Acute Care Hospital</v>
      </c>
      <c r="Q130" s="33" t="str" cm="1">
        <f t="array" ref="Q130">IF(
    ROW()-ROW($D$8)+1 &lt;= ROWS(_xlfn.ANCHORARRAY(_Helper_FilterResults!$A$1)),
    INDEX(_xlfn.ANCHORARRAY(_Helper_FilterResults!$A$1), ROW()-ROW($D$8)+1, 14),
    ""
)</f>
        <v>Non-Profit Corporation</v>
      </c>
    </row>
    <row r="131" spans="4:17" x14ac:dyDescent="0.3">
      <c r="D131" s="5" cm="1">
        <f t="array" ref="D131">IF(
    ROW()-ROW($D$8)+1 &lt;= ROWS(_xlfn.ANCHORARRAY(_Helper_FilterResults!$A$1)),
    INDEX(_xlfn.ANCHORARRAY(_Helper_FilterResults!$A$1), ROW()-ROW($D$8)+1, 1),
    ""
)</f>
        <v>106190328</v>
      </c>
      <c r="E131" s="5" t="str" cm="1">
        <f t="array" ref="E131">IF(
    ROW()-ROW($D$8)+1 &lt;= ROWS(_xlfn.ANCHORARRAY(_Helper_FilterResults!$A$1)),
    INDEX(_xlfn.ANCHORARRAY(_Helper_FilterResults!$A$1), ROW()-ROW($D$8)+1, 2),
    ""
)</f>
        <v>GLENDORA HOSPITAL</v>
      </c>
      <c r="F131" s="5" t="str" cm="1">
        <f t="array" ref="F131">IF(
    ROW()-ROW($D$8)+1 &lt;= ROWS(_xlfn.ANCHORARRAY(_Helper_FilterResults!$A$1)),
    INDEX(_xlfn.ANCHORARRAY(_Helper_FilterResults!$A$1), ROW()-ROW($D$8)+1, 3),
    ""
)</f>
        <v>150 W ROUTE 66</v>
      </c>
      <c r="G131" s="5" t="str" cm="1">
        <f t="array" ref="G131">IF(
    ROW()-ROW($D$8)+1 &lt;= ROWS(_xlfn.ANCHORARRAY(_Helper_FilterResults!$A$1)),
    INDEX(_xlfn.ANCHORARRAY(_Helper_FilterResults!$A$1), ROW()-ROW($D$8)+1, 4),
    ""
)</f>
        <v>GLENDORA</v>
      </c>
      <c r="H131" s="5" cm="1">
        <f t="array" ref="H131">IF(
    ROW()-ROW($D$8)+1 &lt;= ROWS(_xlfn.ANCHORARRAY(_Helper_FilterResults!$A$1)),
    INDEX(_xlfn.ANCHORARRAY(_Helper_FilterResults!$A$1), ROW()-ROW($D$8)+1, 5),
    ""
)</f>
        <v>91740</v>
      </c>
      <c r="I131" s="28" t="str" cm="1">
        <f t="array" ref="I131">IF(
    ROW()-ROW($D$8)+1 &lt;= ROWS(_xlfn.ANCHORARRAY(_Helper_FilterResults!$A$1)),
    INDEX(_xlfn.ANCHORARRAY(_Helper_FilterResults!$A$1), ROW()-ROW($D$8)+1, 6),
    ""
)</f>
        <v>District 48</v>
      </c>
      <c r="J131" s="28" t="str" cm="1">
        <f t="array" ref="J131">IF(
    ROW()-ROW($D$8)+1 &lt;= ROWS(_xlfn.ANCHORARRAY(_Helper_FilterResults!$A$1)),
    INDEX(_xlfn.ANCHORARRAY(_Helper_FilterResults!$A$1), ROW()-ROW($D$8)+1, 7),
    ""
)</f>
        <v>District 25</v>
      </c>
      <c r="K131" s="28" t="str" cm="1">
        <f t="array" ref="K131">IF(
    ROW()-ROW($D$8)+1 &lt;= ROWS(_xlfn.ANCHORARRAY(_Helper_FilterResults!$A$1)),
    INDEX(_xlfn.ANCHORARRAY(_Helper_FilterResults!$A$1), ROW()-ROW($D$8)+1, 8),
    ""
)</f>
        <v>District 31</v>
      </c>
      <c r="L131" s="28" t="str" cm="1">
        <f t="array" ref="L131">IF(
    ROW()-ROW($D$8)+1 &lt;= ROWS(_xlfn.ANCHORARRAY(_Helper_FilterResults!$A$1)),
    INDEX(_xlfn.ANCHORARRAY(_Helper_FilterResults!$A$1), ROW()-ROW($D$8)+1, 9),
    ""
)</f>
        <v>District 31</v>
      </c>
      <c r="M131" s="28" t="str" cm="1">
        <f t="array" ref="M131">IF(
    ROW()-ROW($D$8)+1 &lt;= ROWS(_xlfn.ANCHORARRAY(_Helper_FilterResults!$A$1)),
    INDEX(_xlfn.ANCHORARRAY(_Helper_FilterResults!$A$1), ROW()-ROW($D$8)+1, 10),
    ""
)</f>
        <v>No</v>
      </c>
      <c r="N131" s="34" t="str" cm="1">
        <f t="array" ref="N131">IF(
    ROW()-ROW($D$8)+1 &lt;= ROWS(_xlfn.ANCHORARRAY(_Helper_FilterResults!$A$1)),
    INDEX(_xlfn.ANCHORARRAY(_Helper_FilterResults!$A$1), ROW()-ROW($D$8)+1, 11),
    ""
)</f>
        <v>No</v>
      </c>
      <c r="O131" s="28" t="str" cm="1">
        <f t="array" ref="O131">IF(
    ROW()-ROW($D$8)+1 &lt;= ROWS(_xlfn.ANCHORARRAY(_Helper_FilterResults!$A$1)),
    INDEX(_xlfn.ANCHORARRAY(_Helper_FilterResults!$A$1), ROW()-ROW($D$8)+1, 12),
    ""
)</f>
        <v>NA</v>
      </c>
      <c r="P131" s="33" t="str" cm="1">
        <f t="array" ref="P131">IF(
    ROW()-ROW($D$8)+1 &lt;= ROWS(_xlfn.ANCHORARRAY(_Helper_FilterResults!$A$1)),
    INDEX(_xlfn.ANCHORARRAY(_Helper_FilterResults!$A$1), ROW()-ROW($D$8)+1, 13),
    ""
)</f>
        <v>Acute Psychiatric Hospital</v>
      </c>
      <c r="Q131" s="33" t="str" cm="1">
        <f t="array" ref="Q131">IF(
    ROW()-ROW($D$8)+1 &lt;= ROWS(_xlfn.ANCHORARRAY(_Helper_FilterResults!$A$1)),
    INDEX(_xlfn.ANCHORARRAY(_Helper_FilterResults!$A$1), ROW()-ROW($D$8)+1, 14),
    ""
)</f>
        <v>Investor - LLC</v>
      </c>
    </row>
    <row r="132" spans="4:17" x14ac:dyDescent="0.3">
      <c r="D132" s="5" cm="1">
        <f t="array" ref="D132">IF(
    ROW()-ROW($D$8)+1 &lt;= ROWS(_xlfn.ANCHORARRAY(_Helper_FilterResults!$A$1)),
    INDEX(_xlfn.ANCHORARRAY(_Helper_FilterResults!$A$1), ROW()-ROW($D$8)+1, 1),
    ""
)</f>
        <v>106190352</v>
      </c>
      <c r="E132" s="5" t="str" cm="1">
        <f t="array" ref="E132">IF(
    ROW()-ROW($D$8)+1 &lt;= ROWS(_xlfn.ANCHORARRAY(_Helper_FilterResults!$A$1)),
    INDEX(_xlfn.ANCHORARRAY(_Helper_FilterResults!$A$1), ROW()-ROW($D$8)+1, 2),
    ""
)</f>
        <v>GREATER EL MONTE COMMUNITY HOSPITAL</v>
      </c>
      <c r="F132" s="5" t="str" cm="1">
        <f t="array" ref="F132">IF(
    ROW()-ROW($D$8)+1 &lt;= ROWS(_xlfn.ANCHORARRAY(_Helper_FilterResults!$A$1)),
    INDEX(_xlfn.ANCHORARRAY(_Helper_FilterResults!$A$1), ROW()-ROW($D$8)+1, 3),
    ""
)</f>
        <v>1701 SANTA ANITA AVENUE</v>
      </c>
      <c r="G132" s="5" t="str" cm="1">
        <f t="array" ref="G132">IF(
    ROW()-ROW($D$8)+1 &lt;= ROWS(_xlfn.ANCHORARRAY(_Helper_FilterResults!$A$1)),
    INDEX(_xlfn.ANCHORARRAY(_Helper_FilterResults!$A$1), ROW()-ROW($D$8)+1, 4),
    ""
)</f>
        <v>SOUTH EL MONTE</v>
      </c>
      <c r="H132" s="5" cm="1">
        <f t="array" ref="H132">IF(
    ROW()-ROW($D$8)+1 &lt;= ROWS(_xlfn.ANCHORARRAY(_Helper_FilterResults!$A$1)),
    INDEX(_xlfn.ANCHORARRAY(_Helper_FilterResults!$A$1), ROW()-ROW($D$8)+1, 5),
    ""
)</f>
        <v>91733</v>
      </c>
      <c r="I132" s="28" t="str" cm="1">
        <f t="array" ref="I132">IF(
    ROW()-ROW($D$8)+1 &lt;= ROWS(_xlfn.ANCHORARRAY(_Helper_FilterResults!$A$1)),
    INDEX(_xlfn.ANCHORARRAY(_Helper_FilterResults!$A$1), ROW()-ROW($D$8)+1, 6),
    ""
)</f>
        <v>District 56</v>
      </c>
      <c r="J132" s="28" t="str" cm="1">
        <f t="array" ref="J132">IF(
    ROW()-ROW($D$8)+1 &lt;= ROWS(_xlfn.ANCHORARRAY(_Helper_FilterResults!$A$1)),
    INDEX(_xlfn.ANCHORARRAY(_Helper_FilterResults!$A$1), ROW()-ROW($D$8)+1, 7),
    ""
)</f>
        <v>District 22</v>
      </c>
      <c r="K132" s="28" t="str" cm="1">
        <f t="array" ref="K132">IF(
    ROW()-ROW($D$8)+1 &lt;= ROWS(_xlfn.ANCHORARRAY(_Helper_FilterResults!$A$1)),
    INDEX(_xlfn.ANCHORARRAY(_Helper_FilterResults!$A$1), ROW()-ROW($D$8)+1, 8),
    ""
)</f>
        <v>District 31</v>
      </c>
      <c r="L132" s="28" t="str" cm="1">
        <f t="array" ref="L132">IF(
    ROW()-ROW($D$8)+1 &lt;= ROWS(_xlfn.ANCHORARRAY(_Helper_FilterResults!$A$1)),
    INDEX(_xlfn.ANCHORARRAY(_Helper_FilterResults!$A$1), ROW()-ROW($D$8)+1, 9),
    ""
)</f>
        <v>District 38</v>
      </c>
      <c r="M132" s="28" t="str" cm="1">
        <f t="array" ref="M132">IF(
    ROW()-ROW($D$8)+1 &lt;= ROWS(_xlfn.ANCHORARRAY(_Helper_FilterResults!$A$1)),
    INDEX(_xlfn.ANCHORARRAY(_Helper_FilterResults!$A$1), ROW()-ROW($D$8)+1, 10),
    ""
)</f>
        <v>No</v>
      </c>
      <c r="N132" s="34" t="str" cm="1">
        <f t="array" ref="N132">IF(
    ROW()-ROW($D$8)+1 &lt;= ROWS(_xlfn.ANCHORARRAY(_Helper_FilterResults!$A$1)),
    INDEX(_xlfn.ANCHORARRAY(_Helper_FilterResults!$A$1), ROW()-ROW($D$8)+1, 11),
    ""
)</f>
        <v>No</v>
      </c>
      <c r="O132" s="28" t="str" cm="1">
        <f t="array" ref="O132">IF(
    ROW()-ROW($D$8)+1 &lt;= ROWS(_xlfn.ANCHORARRAY(_Helper_FilterResults!$A$1)),
    INDEX(_xlfn.ANCHORARRAY(_Helper_FilterResults!$A$1), ROW()-ROW($D$8)+1, 12),
    ""
)</f>
        <v>NA</v>
      </c>
      <c r="P132" s="33" t="str" cm="1">
        <f t="array" ref="P132">IF(
    ROW()-ROW($D$8)+1 &lt;= ROWS(_xlfn.ANCHORARRAY(_Helper_FilterResults!$A$1)),
    INDEX(_xlfn.ANCHORARRAY(_Helper_FilterResults!$A$1), ROW()-ROW($D$8)+1, 13),
    ""
)</f>
        <v>General Acute Care Hospital</v>
      </c>
      <c r="Q132" s="33" t="str" cm="1">
        <f t="array" ref="Q132">IF(
    ROW()-ROW($D$8)+1 &lt;= ROWS(_xlfn.ANCHORARRAY(_Helper_FilterResults!$A$1)),
    INDEX(_xlfn.ANCHORARRAY(_Helper_FilterResults!$A$1), ROW()-ROW($D$8)+1, 14),
    ""
)</f>
        <v>Investor - Corporation</v>
      </c>
    </row>
    <row r="133" spans="4:17" x14ac:dyDescent="0.3">
      <c r="D133" s="5" cm="1">
        <f t="array" ref="D133">IF(
    ROW()-ROW($D$8)+1 &lt;= ROWS(_xlfn.ANCHORARRAY(_Helper_FilterResults!$A$1)),
    INDEX(_xlfn.ANCHORARRAY(_Helper_FilterResults!$A$1), ROW()-ROW($D$8)+1, 1),
    ""
)</f>
        <v>106190380</v>
      </c>
      <c r="E133" s="5" t="str" cm="1">
        <f t="array" ref="E133">IF(
    ROW()-ROW($D$8)+1 &lt;= ROWS(_xlfn.ANCHORARRAY(_Helper_FilterResults!$A$1)),
    INDEX(_xlfn.ANCHORARRAY(_Helper_FilterResults!$A$1), ROW()-ROW($D$8)+1, 2),
    ""
)</f>
        <v>SOUTHERN CALIFORNIA HOSPITAL AT HOLLYWOOD</v>
      </c>
      <c r="F133" s="5" t="str" cm="1">
        <f t="array" ref="F133">IF(
    ROW()-ROW($D$8)+1 &lt;= ROWS(_xlfn.ANCHORARRAY(_Helper_FilterResults!$A$1)),
    INDEX(_xlfn.ANCHORARRAY(_Helper_FilterResults!$A$1), ROW()-ROW($D$8)+1, 3),
    ""
)</f>
        <v>6245 DE LONGPRE AVENUE</v>
      </c>
      <c r="G133" s="5" t="str" cm="1">
        <f t="array" ref="G133">IF(
    ROW()-ROW($D$8)+1 &lt;= ROWS(_xlfn.ANCHORARRAY(_Helper_FilterResults!$A$1)),
    INDEX(_xlfn.ANCHORARRAY(_Helper_FilterResults!$A$1), ROW()-ROW($D$8)+1, 4),
    ""
)</f>
        <v>HOLLYWOOD</v>
      </c>
      <c r="H133" s="5" cm="1">
        <f t="array" ref="H133">IF(
    ROW()-ROW($D$8)+1 &lt;= ROWS(_xlfn.ANCHORARRAY(_Helper_FilterResults!$A$1)),
    INDEX(_xlfn.ANCHORARRAY(_Helper_FilterResults!$A$1), ROW()-ROW($D$8)+1, 5),
    ""
)</f>
        <v>90028</v>
      </c>
      <c r="I133" s="28" t="str" cm="1">
        <f t="array" ref="I133">IF(
    ROW()-ROW($D$8)+1 &lt;= ROWS(_xlfn.ANCHORARRAY(_Helper_FilterResults!$A$1)),
    INDEX(_xlfn.ANCHORARRAY(_Helper_FilterResults!$A$1), ROW()-ROW($D$8)+1, 6),
    ""
)</f>
        <v>District 51</v>
      </c>
      <c r="J133" s="28" t="str" cm="1">
        <f t="array" ref="J133">IF(
    ROW()-ROW($D$8)+1 &lt;= ROWS(_xlfn.ANCHORARRAY(_Helper_FilterResults!$A$1)),
    INDEX(_xlfn.ANCHORARRAY(_Helper_FilterResults!$A$1), ROW()-ROW($D$8)+1, 7),
    ""
)</f>
        <v>District 24</v>
      </c>
      <c r="K133" s="28" t="str" cm="1">
        <f t="array" ref="K133">IF(
    ROW()-ROW($D$8)+1 &lt;= ROWS(_xlfn.ANCHORARRAY(_Helper_FilterResults!$A$1)),
    INDEX(_xlfn.ANCHORARRAY(_Helper_FilterResults!$A$1), ROW()-ROW($D$8)+1, 8),
    ""
)</f>
        <v>District 30</v>
      </c>
      <c r="L133" s="28" t="str" cm="1">
        <f t="array" ref="L133">IF(
    ROW()-ROW($D$8)+1 &lt;= ROWS(_xlfn.ANCHORARRAY(_Helper_FilterResults!$A$1)),
    INDEX(_xlfn.ANCHORARRAY(_Helper_FilterResults!$A$1), ROW()-ROW($D$8)+1, 9),
    ""
)</f>
        <v>District 30</v>
      </c>
      <c r="M133" s="28" t="str" cm="1">
        <f t="array" ref="M133">IF(
    ROW()-ROW($D$8)+1 &lt;= ROWS(_xlfn.ANCHORARRAY(_Helper_FilterResults!$A$1)),
    INDEX(_xlfn.ANCHORARRAY(_Helper_FilterResults!$A$1), ROW()-ROW($D$8)+1, 10),
    ""
)</f>
        <v>No</v>
      </c>
      <c r="N133" s="34" t="str" cm="1">
        <f t="array" ref="N133">IF(
    ROW()-ROW($D$8)+1 &lt;= ROWS(_xlfn.ANCHORARRAY(_Helper_FilterResults!$A$1)),
    INDEX(_xlfn.ANCHORARRAY(_Helper_FilterResults!$A$1), ROW()-ROW($D$8)+1, 11),
    ""
)</f>
        <v>No</v>
      </c>
      <c r="O133" s="28" t="str" cm="1">
        <f t="array" ref="O133">IF(
    ROW()-ROW($D$8)+1 &lt;= ROWS(_xlfn.ANCHORARRAY(_Helper_FilterResults!$A$1)),
    INDEX(_xlfn.ANCHORARRAY(_Helper_FilterResults!$A$1), ROW()-ROW($D$8)+1, 12),
    ""
)</f>
        <v>NA</v>
      </c>
      <c r="P133" s="33" t="str" cm="1">
        <f t="array" ref="P133">IF(
    ROW()-ROW($D$8)+1 &lt;= ROWS(_xlfn.ANCHORARRAY(_Helper_FilterResults!$A$1)),
    INDEX(_xlfn.ANCHORARRAY(_Helper_FilterResults!$A$1), ROW()-ROW($D$8)+1, 13),
    ""
)</f>
        <v>General Acute Care Hospital</v>
      </c>
      <c r="Q133" s="33" t="str" cm="1">
        <f t="array" ref="Q133">IF(
    ROW()-ROW($D$8)+1 &lt;= ROWS(_xlfn.ANCHORARRAY(_Helper_FilterResults!$A$1)),
    INDEX(_xlfn.ANCHORARRAY(_Helper_FilterResults!$A$1), ROW()-ROW($D$8)+1, 14),
    ""
)</f>
        <v>Investor - Corporation</v>
      </c>
    </row>
    <row r="134" spans="4:17" x14ac:dyDescent="0.3">
      <c r="D134" s="5" cm="1">
        <f t="array" ref="D134">IF(
    ROW()-ROW($D$8)+1 &lt;= ROWS(_xlfn.ANCHORARRAY(_Helper_FilterResults!$A$1)),
    INDEX(_xlfn.ANCHORARRAY(_Helper_FilterResults!$A$1), ROW()-ROW($D$8)+1, 1),
    ""
)</f>
        <v>106190382</v>
      </c>
      <c r="E134" s="5" t="str" cm="1">
        <f t="array" ref="E134">IF(
    ROW()-ROW($D$8)+1 &lt;= ROWS(_xlfn.ANCHORARRAY(_Helper_FilterResults!$A$1)),
    INDEX(_xlfn.ANCHORARRAY(_Helper_FilterResults!$A$1), ROW()-ROW($D$8)+1, 2),
    ""
)</f>
        <v>HOLLYWOOD PRESBYTERIAN MEDICAL CENTER</v>
      </c>
      <c r="F134" s="5" t="str" cm="1">
        <f t="array" ref="F134">IF(
    ROW()-ROW($D$8)+1 &lt;= ROWS(_xlfn.ANCHORARRAY(_Helper_FilterResults!$A$1)),
    INDEX(_xlfn.ANCHORARRAY(_Helper_FilterResults!$A$1), ROW()-ROW($D$8)+1, 3),
    ""
)</f>
        <v>1300 NORTH VERMONT AVENUE</v>
      </c>
      <c r="G134" s="5" t="str" cm="1">
        <f t="array" ref="G134">IF(
    ROW()-ROW($D$8)+1 &lt;= ROWS(_xlfn.ANCHORARRAY(_Helper_FilterResults!$A$1)),
    INDEX(_xlfn.ANCHORARRAY(_Helper_FilterResults!$A$1), ROW()-ROW($D$8)+1, 4),
    ""
)</f>
        <v>LOS ANGELES</v>
      </c>
      <c r="H134" s="5" cm="1">
        <f t="array" ref="H134">IF(
    ROW()-ROW($D$8)+1 &lt;= ROWS(_xlfn.ANCHORARRAY(_Helper_FilterResults!$A$1)),
    INDEX(_xlfn.ANCHORARRAY(_Helper_FilterResults!$A$1), ROW()-ROW($D$8)+1, 5),
    ""
)</f>
        <v>90027</v>
      </c>
      <c r="I134" s="28" t="str" cm="1">
        <f t="array" ref="I134">IF(
    ROW()-ROW($D$8)+1 &lt;= ROWS(_xlfn.ANCHORARRAY(_Helper_FilterResults!$A$1)),
    INDEX(_xlfn.ANCHORARRAY(_Helper_FilterResults!$A$1), ROW()-ROW($D$8)+1, 6),
    ""
)</f>
        <v>District 52</v>
      </c>
      <c r="J134" s="28" t="str" cm="1">
        <f t="array" ref="J134">IF(
    ROW()-ROW($D$8)+1 &lt;= ROWS(_xlfn.ANCHORARRAY(_Helper_FilterResults!$A$1)),
    INDEX(_xlfn.ANCHORARRAY(_Helper_FilterResults!$A$1), ROW()-ROW($D$8)+1, 7),
    ""
)</f>
        <v>District 26</v>
      </c>
      <c r="K134" s="28" t="str" cm="1">
        <f t="array" ref="K134">IF(
    ROW()-ROW($D$8)+1 &lt;= ROWS(_xlfn.ANCHORARRAY(_Helper_FilterResults!$A$1)),
    INDEX(_xlfn.ANCHORARRAY(_Helper_FilterResults!$A$1), ROW()-ROW($D$8)+1, 8),
    ""
)</f>
        <v>District 30</v>
      </c>
      <c r="L134" s="28" t="str" cm="1">
        <f t="array" ref="L134">IF(
    ROW()-ROW($D$8)+1 &lt;= ROWS(_xlfn.ANCHORARRAY(_Helper_FilterResults!$A$1)),
    INDEX(_xlfn.ANCHORARRAY(_Helper_FilterResults!$A$1), ROW()-ROW($D$8)+1, 9),
    ""
)</f>
        <v>District 30</v>
      </c>
      <c r="M134" s="28" t="str" cm="1">
        <f t="array" ref="M134">IF(
    ROW()-ROW($D$8)+1 &lt;= ROWS(_xlfn.ANCHORARRAY(_Helper_FilterResults!$A$1)),
    INDEX(_xlfn.ANCHORARRAY(_Helper_FilterResults!$A$1), ROW()-ROW($D$8)+1, 10),
    ""
)</f>
        <v>No</v>
      </c>
      <c r="N134" s="34" t="str" cm="1">
        <f t="array" ref="N134">IF(
    ROW()-ROW($D$8)+1 &lt;= ROWS(_xlfn.ANCHORARRAY(_Helper_FilterResults!$A$1)),
    INDEX(_xlfn.ANCHORARRAY(_Helper_FilterResults!$A$1), ROW()-ROW($D$8)+1, 11),
    ""
)</f>
        <v>No</v>
      </c>
      <c r="O134" s="28" t="str" cm="1">
        <f t="array" ref="O134">IF(
    ROW()-ROW($D$8)+1 &lt;= ROWS(_xlfn.ANCHORARRAY(_Helper_FilterResults!$A$1)),
    INDEX(_xlfn.ANCHORARRAY(_Helper_FilterResults!$A$1), ROW()-ROW($D$8)+1, 12),
    ""
)</f>
        <v>NA</v>
      </c>
      <c r="P134" s="33" t="str" cm="1">
        <f t="array" ref="P134">IF(
    ROW()-ROW($D$8)+1 &lt;= ROWS(_xlfn.ANCHORARRAY(_Helper_FilterResults!$A$1)),
    INDEX(_xlfn.ANCHORARRAY(_Helper_FilterResults!$A$1), ROW()-ROW($D$8)+1, 13),
    ""
)</f>
        <v>General Acute Care Hospital</v>
      </c>
      <c r="Q134" s="33" t="str" cm="1">
        <f t="array" ref="Q134">IF(
    ROW()-ROW($D$8)+1 &lt;= ROWS(_xlfn.ANCHORARRAY(_Helper_FilterResults!$A$1)),
    INDEX(_xlfn.ANCHORARRAY(_Helper_FilterResults!$A$1), ROW()-ROW($D$8)+1, 14),
    ""
)</f>
        <v>Investor - Partnership</v>
      </c>
    </row>
    <row r="135" spans="4:17" x14ac:dyDescent="0.3">
      <c r="D135" s="5" cm="1">
        <f t="array" ref="D135">IF(
    ROW()-ROW($D$8)+1 &lt;= ROWS(_xlfn.ANCHORARRAY(_Helper_FilterResults!$A$1)),
    INDEX(_xlfn.ANCHORARRAY(_Helper_FilterResults!$A$1), ROW()-ROW($D$8)+1, 1),
    ""
)</f>
        <v>106190385</v>
      </c>
      <c r="E135" s="5" t="str" cm="1">
        <f t="array" ref="E135">IF(
    ROW()-ROW($D$8)+1 &lt;= ROWS(_xlfn.ANCHORARRAY(_Helper_FilterResults!$A$1)),
    INDEX(_xlfn.ANCHORARRAY(_Helper_FilterResults!$A$1), ROW()-ROW($D$8)+1, 2),
    ""
)</f>
        <v>PROVIDENCE HOLY CROSS MEDICAL CENTER</v>
      </c>
      <c r="F135" s="5" t="str" cm="1">
        <f t="array" ref="F135">IF(
    ROW()-ROW($D$8)+1 &lt;= ROWS(_xlfn.ANCHORARRAY(_Helper_FilterResults!$A$1)),
    INDEX(_xlfn.ANCHORARRAY(_Helper_FilterResults!$A$1), ROW()-ROW($D$8)+1, 3),
    ""
)</f>
        <v>15031 RINALDI STREET</v>
      </c>
      <c r="G135" s="5" t="str" cm="1">
        <f t="array" ref="G135">IF(
    ROW()-ROW($D$8)+1 &lt;= ROWS(_xlfn.ANCHORARRAY(_Helper_FilterResults!$A$1)),
    INDEX(_xlfn.ANCHORARRAY(_Helper_FilterResults!$A$1), ROW()-ROW($D$8)+1, 4),
    ""
)</f>
        <v>MISSION HILLS</v>
      </c>
      <c r="H135" s="5" cm="1">
        <f t="array" ref="H135">IF(
    ROW()-ROW($D$8)+1 &lt;= ROWS(_xlfn.ANCHORARRAY(_Helper_FilterResults!$A$1)),
    INDEX(_xlfn.ANCHORARRAY(_Helper_FilterResults!$A$1), ROW()-ROW($D$8)+1, 5),
    ""
)</f>
        <v>91345</v>
      </c>
      <c r="I135" s="28" t="str" cm="1">
        <f t="array" ref="I135">IF(
    ROW()-ROW($D$8)+1 &lt;= ROWS(_xlfn.ANCHORARRAY(_Helper_FilterResults!$A$1)),
    INDEX(_xlfn.ANCHORARRAY(_Helper_FilterResults!$A$1), ROW()-ROW($D$8)+1, 6),
    ""
)</f>
        <v>District 43</v>
      </c>
      <c r="J135" s="28" t="str" cm="1">
        <f t="array" ref="J135">IF(
    ROW()-ROW($D$8)+1 &lt;= ROWS(_xlfn.ANCHORARRAY(_Helper_FilterResults!$A$1)),
    INDEX(_xlfn.ANCHORARRAY(_Helper_FilterResults!$A$1), ROW()-ROW($D$8)+1, 7),
    ""
)</f>
        <v>District 20</v>
      </c>
      <c r="K135" s="28" t="str" cm="1">
        <f t="array" ref="K135">IF(
    ROW()-ROW($D$8)+1 &lt;= ROWS(_xlfn.ANCHORARRAY(_Helper_FilterResults!$A$1)),
    INDEX(_xlfn.ANCHORARRAY(_Helper_FilterResults!$A$1), ROW()-ROW($D$8)+1, 8),
    ""
)</f>
        <v>District 29</v>
      </c>
      <c r="L135" s="28" t="str" cm="1">
        <f t="array" ref="L135">IF(
    ROW()-ROW($D$8)+1 &lt;= ROWS(_xlfn.ANCHORARRAY(_Helper_FilterResults!$A$1)),
    INDEX(_xlfn.ANCHORARRAY(_Helper_FilterResults!$A$1), ROW()-ROW($D$8)+1, 9),
    ""
)</f>
        <v>District 29</v>
      </c>
      <c r="M135" s="28" t="str" cm="1">
        <f t="array" ref="M135">IF(
    ROW()-ROW($D$8)+1 &lt;= ROWS(_xlfn.ANCHORARRAY(_Helper_FilterResults!$A$1)),
    INDEX(_xlfn.ANCHORARRAY(_Helper_FilterResults!$A$1), ROW()-ROW($D$8)+1, 10),
    ""
)</f>
        <v>No</v>
      </c>
      <c r="N135" s="34" t="str" cm="1">
        <f t="array" ref="N135">IF(
    ROW()-ROW($D$8)+1 &lt;= ROWS(_xlfn.ANCHORARRAY(_Helper_FilterResults!$A$1)),
    INDEX(_xlfn.ANCHORARRAY(_Helper_FilterResults!$A$1), ROW()-ROW($D$8)+1, 11),
    ""
)</f>
        <v>No</v>
      </c>
      <c r="O135" s="28" t="str" cm="1">
        <f t="array" ref="O135">IF(
    ROW()-ROW($D$8)+1 &lt;= ROWS(_xlfn.ANCHORARRAY(_Helper_FilterResults!$A$1)),
    INDEX(_xlfn.ANCHORARRAY(_Helper_FilterResults!$A$1), ROW()-ROW($D$8)+1, 12),
    ""
)</f>
        <v>Level II</v>
      </c>
      <c r="P135" s="33" t="str" cm="1">
        <f t="array" ref="P135">IF(
    ROW()-ROW($D$8)+1 &lt;= ROWS(_xlfn.ANCHORARRAY(_Helper_FilterResults!$A$1)),
    INDEX(_xlfn.ANCHORARRAY(_Helper_FilterResults!$A$1), ROW()-ROW($D$8)+1, 13),
    ""
)</f>
        <v>General Acute Care Hospital</v>
      </c>
      <c r="Q135" s="33" t="str" cm="1">
        <f t="array" ref="Q135">IF(
    ROW()-ROW($D$8)+1 &lt;= ROWS(_xlfn.ANCHORARRAY(_Helper_FilterResults!$A$1)),
    INDEX(_xlfn.ANCHORARRAY(_Helper_FilterResults!$A$1), ROW()-ROW($D$8)+1, 14),
    ""
)</f>
        <v>Non-Profit Corporation</v>
      </c>
    </row>
    <row r="136" spans="4:17" x14ac:dyDescent="0.3">
      <c r="D136" s="5" cm="1">
        <f t="array" ref="D136">IF(
    ROW()-ROW($D$8)+1 &lt;= ROWS(_xlfn.ANCHORARRAY(_Helper_FilterResults!$A$1)),
    INDEX(_xlfn.ANCHORARRAY(_Helper_FilterResults!$A$1), ROW()-ROW($D$8)+1, 1),
    ""
)</f>
        <v>106190392</v>
      </c>
      <c r="E136" s="5" t="str" cm="1">
        <f t="array" ref="E136">IF(
    ROW()-ROW($D$8)+1 &lt;= ROWS(_xlfn.ANCHORARRAY(_Helper_FilterResults!$A$1)),
    INDEX(_xlfn.ANCHORARRAY(_Helper_FilterResults!$A$1), ROW()-ROW($D$8)+1, 2),
    ""
)</f>
        <v>PIH HEALTH GOOD SAMARITAN HOSPITAL</v>
      </c>
      <c r="F136" s="5" t="str" cm="1">
        <f t="array" ref="F136">IF(
    ROW()-ROW($D$8)+1 &lt;= ROWS(_xlfn.ANCHORARRAY(_Helper_FilterResults!$A$1)),
    INDEX(_xlfn.ANCHORARRAY(_Helper_FilterResults!$A$1), ROW()-ROW($D$8)+1, 3),
    ""
)</f>
        <v>1225 WILSHIRE BOULEVARD</v>
      </c>
      <c r="G136" s="5" t="str" cm="1">
        <f t="array" ref="G136">IF(
    ROW()-ROW($D$8)+1 &lt;= ROWS(_xlfn.ANCHORARRAY(_Helper_FilterResults!$A$1)),
    INDEX(_xlfn.ANCHORARRAY(_Helper_FilterResults!$A$1), ROW()-ROW($D$8)+1, 4),
    ""
)</f>
        <v>LOS ANGELES</v>
      </c>
      <c r="H136" s="5" cm="1">
        <f t="array" ref="H136">IF(
    ROW()-ROW($D$8)+1 &lt;= ROWS(_xlfn.ANCHORARRAY(_Helper_FilterResults!$A$1)),
    INDEX(_xlfn.ANCHORARRAY(_Helper_FilterResults!$A$1), ROW()-ROW($D$8)+1, 5),
    ""
)</f>
        <v>90017</v>
      </c>
      <c r="I136" s="28" t="str" cm="1">
        <f t="array" ref="I136">IF(
    ROW()-ROW($D$8)+1 &lt;= ROWS(_xlfn.ANCHORARRAY(_Helper_FilterResults!$A$1)),
    INDEX(_xlfn.ANCHORARRAY(_Helper_FilterResults!$A$1), ROW()-ROW($D$8)+1, 6),
    ""
)</f>
        <v>District 54</v>
      </c>
      <c r="J136" s="28" t="str" cm="1">
        <f t="array" ref="J136">IF(
    ROW()-ROW($D$8)+1 &lt;= ROWS(_xlfn.ANCHORARRAY(_Helper_FilterResults!$A$1)),
    INDEX(_xlfn.ANCHORARRAY(_Helper_FilterResults!$A$1), ROW()-ROW($D$8)+1, 7),
    ""
)</f>
        <v>District 26</v>
      </c>
      <c r="K136" s="28" t="str" cm="1">
        <f t="array" ref="K136">IF(
    ROW()-ROW($D$8)+1 &lt;= ROWS(_xlfn.ANCHORARRAY(_Helper_FilterResults!$A$1)),
    INDEX(_xlfn.ANCHORARRAY(_Helper_FilterResults!$A$1), ROW()-ROW($D$8)+1, 8),
    ""
)</f>
        <v>District 34</v>
      </c>
      <c r="L136" s="28" t="str" cm="1">
        <f t="array" ref="L136">IF(
    ROW()-ROW($D$8)+1 &lt;= ROWS(_xlfn.ANCHORARRAY(_Helper_FilterResults!$A$1)),
    INDEX(_xlfn.ANCHORARRAY(_Helper_FilterResults!$A$1), ROW()-ROW($D$8)+1, 9),
    ""
)</f>
        <v>District 34</v>
      </c>
      <c r="M136" s="28" t="str" cm="1">
        <f t="array" ref="M136">IF(
    ROW()-ROW($D$8)+1 &lt;= ROWS(_xlfn.ANCHORARRAY(_Helper_FilterResults!$A$1)),
    INDEX(_xlfn.ANCHORARRAY(_Helper_FilterResults!$A$1), ROW()-ROW($D$8)+1, 10),
    ""
)</f>
        <v>No</v>
      </c>
      <c r="N136" s="34" t="str" cm="1">
        <f t="array" ref="N136">IF(
    ROW()-ROW($D$8)+1 &lt;= ROWS(_xlfn.ANCHORARRAY(_Helper_FilterResults!$A$1)),
    INDEX(_xlfn.ANCHORARRAY(_Helper_FilterResults!$A$1), ROW()-ROW($D$8)+1, 11),
    ""
)</f>
        <v>No</v>
      </c>
      <c r="O136" s="28" t="str" cm="1">
        <f t="array" ref="O136">IF(
    ROW()-ROW($D$8)+1 &lt;= ROWS(_xlfn.ANCHORARRAY(_Helper_FilterResults!$A$1)),
    INDEX(_xlfn.ANCHORARRAY(_Helper_FilterResults!$A$1), ROW()-ROW($D$8)+1, 12),
    ""
)</f>
        <v>NA</v>
      </c>
      <c r="P136" s="33" t="str" cm="1">
        <f t="array" ref="P136">IF(
    ROW()-ROW($D$8)+1 &lt;= ROWS(_xlfn.ANCHORARRAY(_Helper_FilterResults!$A$1)),
    INDEX(_xlfn.ANCHORARRAY(_Helper_FilterResults!$A$1), ROW()-ROW($D$8)+1, 13),
    ""
)</f>
        <v>General Acute Care Hospital</v>
      </c>
      <c r="Q136" s="33" t="str" cm="1">
        <f t="array" ref="Q136">IF(
    ROW()-ROW($D$8)+1 &lt;= ROWS(_xlfn.ANCHORARRAY(_Helper_FilterResults!$A$1)),
    INDEX(_xlfn.ANCHORARRAY(_Helper_FilterResults!$A$1), ROW()-ROW($D$8)+1, 14),
    ""
)</f>
        <v>Non-Profit Corporation</v>
      </c>
    </row>
    <row r="137" spans="4:17" x14ac:dyDescent="0.3">
      <c r="D137" s="5" cm="1">
        <f t="array" ref="D137">IF(
    ROW()-ROW($D$8)+1 &lt;= ROWS(_xlfn.ANCHORARRAY(_Helper_FilterResults!$A$1)),
    INDEX(_xlfn.ANCHORARRAY(_Helper_FilterResults!$A$1), ROW()-ROW($D$8)+1, 1),
    ""
)</f>
        <v>106190400</v>
      </c>
      <c r="E137" s="5" t="str" cm="1">
        <f t="array" ref="E137">IF(
    ROW()-ROW($D$8)+1 &lt;= ROWS(_xlfn.ANCHORARRAY(_Helper_FilterResults!$A$1)),
    INDEX(_xlfn.ANCHORARRAY(_Helper_FilterResults!$A$1), ROW()-ROW($D$8)+1, 2),
    ""
)</f>
        <v>HUNTINGTON HOSPITAL</v>
      </c>
      <c r="F137" s="5" t="str" cm="1">
        <f t="array" ref="F137">IF(
    ROW()-ROW($D$8)+1 &lt;= ROWS(_xlfn.ANCHORARRAY(_Helper_FilterResults!$A$1)),
    INDEX(_xlfn.ANCHORARRAY(_Helper_FilterResults!$A$1), ROW()-ROW($D$8)+1, 3),
    ""
)</f>
        <v>100 W. CALIFORNIA BOULEVARD</v>
      </c>
      <c r="G137" s="5" t="str" cm="1">
        <f t="array" ref="G137">IF(
    ROW()-ROW($D$8)+1 &lt;= ROWS(_xlfn.ANCHORARRAY(_Helper_FilterResults!$A$1)),
    INDEX(_xlfn.ANCHORARRAY(_Helper_FilterResults!$A$1), ROW()-ROW($D$8)+1, 4),
    ""
)</f>
        <v>PASADENA</v>
      </c>
      <c r="H137" s="5" cm="1">
        <f t="array" ref="H137">IF(
    ROW()-ROW($D$8)+1 &lt;= ROWS(_xlfn.ANCHORARRAY(_Helper_FilterResults!$A$1)),
    INDEX(_xlfn.ANCHORARRAY(_Helper_FilterResults!$A$1), ROW()-ROW($D$8)+1, 5),
    ""
)</f>
        <v>91105</v>
      </c>
      <c r="I137" s="28" t="str" cm="1">
        <f t="array" ref="I137">IF(
    ROW()-ROW($D$8)+1 &lt;= ROWS(_xlfn.ANCHORARRAY(_Helper_FilterResults!$A$1)),
    INDEX(_xlfn.ANCHORARRAY(_Helper_FilterResults!$A$1), ROW()-ROW($D$8)+1, 6),
    ""
)</f>
        <v>District 41</v>
      </c>
      <c r="J137" s="28" t="str" cm="1">
        <f t="array" ref="J137">IF(
    ROW()-ROW($D$8)+1 &lt;= ROWS(_xlfn.ANCHORARRAY(_Helper_FilterResults!$A$1)),
    INDEX(_xlfn.ANCHORARRAY(_Helper_FilterResults!$A$1), ROW()-ROW($D$8)+1, 7),
    ""
)</f>
        <v>District 25</v>
      </c>
      <c r="K137" s="28" t="str" cm="1">
        <f t="array" ref="K137">IF(
    ROW()-ROW($D$8)+1 &lt;= ROWS(_xlfn.ANCHORARRAY(_Helper_FilterResults!$A$1)),
    INDEX(_xlfn.ANCHORARRAY(_Helper_FilterResults!$A$1), ROW()-ROW($D$8)+1, 8),
    ""
)</f>
        <v>District 28</v>
      </c>
      <c r="L137" s="28" t="str" cm="1">
        <f t="array" ref="L137">IF(
    ROW()-ROW($D$8)+1 &lt;= ROWS(_xlfn.ANCHORARRAY(_Helper_FilterResults!$A$1)),
    INDEX(_xlfn.ANCHORARRAY(_Helper_FilterResults!$A$1), ROW()-ROW($D$8)+1, 9),
    ""
)</f>
        <v>District 28</v>
      </c>
      <c r="M137" s="28" t="str" cm="1">
        <f t="array" ref="M137">IF(
    ROW()-ROW($D$8)+1 &lt;= ROWS(_xlfn.ANCHORARRAY(_Helper_FilterResults!$A$1)),
    INDEX(_xlfn.ANCHORARRAY(_Helper_FilterResults!$A$1), ROW()-ROW($D$8)+1, 10),
    ""
)</f>
        <v>No</v>
      </c>
      <c r="N137" s="34" t="str" cm="1">
        <f t="array" ref="N137">IF(
    ROW()-ROW($D$8)+1 &lt;= ROWS(_xlfn.ANCHORARRAY(_Helper_FilterResults!$A$1)),
    INDEX(_xlfn.ANCHORARRAY(_Helper_FilterResults!$A$1), ROW()-ROW($D$8)+1, 11),
    ""
)</f>
        <v>No</v>
      </c>
      <c r="O137" s="28" t="str" cm="1">
        <f t="array" ref="O137">IF(
    ROW()-ROW($D$8)+1 &lt;= ROWS(_xlfn.ANCHORARRAY(_Helper_FilterResults!$A$1)),
    INDEX(_xlfn.ANCHORARRAY(_Helper_FilterResults!$A$1), ROW()-ROW($D$8)+1, 12),
    ""
)</f>
        <v>Level II</v>
      </c>
      <c r="P137" s="33" t="str" cm="1">
        <f t="array" ref="P137">IF(
    ROW()-ROW($D$8)+1 &lt;= ROWS(_xlfn.ANCHORARRAY(_Helper_FilterResults!$A$1)),
    INDEX(_xlfn.ANCHORARRAY(_Helper_FilterResults!$A$1), ROW()-ROW($D$8)+1, 13),
    ""
)</f>
        <v>General Acute Care Hospital</v>
      </c>
      <c r="Q137" s="33" t="str" cm="1">
        <f t="array" ref="Q137">IF(
    ROW()-ROW($D$8)+1 &lt;= ROWS(_xlfn.ANCHORARRAY(_Helper_FilterResults!$A$1)),
    INDEX(_xlfn.ANCHORARRAY(_Helper_FilterResults!$A$1), ROW()-ROW($D$8)+1, 14),
    ""
)</f>
        <v>Non-Profit Corporation</v>
      </c>
    </row>
    <row r="138" spans="4:17" x14ac:dyDescent="0.3">
      <c r="D138" s="5" cm="1">
        <f t="array" ref="D138">IF(
    ROW()-ROW($D$8)+1 &lt;= ROWS(_xlfn.ANCHORARRAY(_Helper_FilterResults!$A$1)),
    INDEX(_xlfn.ANCHORARRAY(_Helper_FilterResults!$A$1), ROW()-ROW($D$8)+1, 1),
    ""
)</f>
        <v>106190413</v>
      </c>
      <c r="E138" s="5" t="str" cm="1">
        <f t="array" ref="E138">IF(
    ROW()-ROW($D$8)+1 &lt;= ROWS(_xlfn.ANCHORARRAY(_Helper_FilterResults!$A$1)),
    INDEX(_xlfn.ANCHORARRAY(_Helper_FilterResults!$A$1), ROW()-ROW($D$8)+1, 2),
    ""
)</f>
        <v>EMANATE HEALTH INTER-COMMUNITY HOSPITAL</v>
      </c>
      <c r="F138" s="5" t="str" cm="1">
        <f t="array" ref="F138">IF(
    ROW()-ROW($D$8)+1 &lt;= ROWS(_xlfn.ANCHORARRAY(_Helper_FilterResults!$A$1)),
    INDEX(_xlfn.ANCHORARRAY(_Helper_FilterResults!$A$1), ROW()-ROW($D$8)+1, 3),
    ""
)</f>
        <v>210 W. SAN BERNARDINO ROAD</v>
      </c>
      <c r="G138" s="5" t="str" cm="1">
        <f t="array" ref="G138">IF(
    ROW()-ROW($D$8)+1 &lt;= ROWS(_xlfn.ANCHORARRAY(_Helper_FilterResults!$A$1)),
    INDEX(_xlfn.ANCHORARRAY(_Helper_FilterResults!$A$1), ROW()-ROW($D$8)+1, 4),
    ""
)</f>
        <v>COVINA</v>
      </c>
      <c r="H138" s="5" cm="1">
        <f t="array" ref="H138">IF(
    ROW()-ROW($D$8)+1 &lt;= ROWS(_xlfn.ANCHORARRAY(_Helper_FilterResults!$A$1)),
    INDEX(_xlfn.ANCHORARRAY(_Helper_FilterResults!$A$1), ROW()-ROW($D$8)+1, 5),
    ""
)</f>
        <v>91723</v>
      </c>
      <c r="I138" s="28" t="str" cm="1">
        <f t="array" ref="I138">IF(
    ROW()-ROW($D$8)+1 &lt;= ROWS(_xlfn.ANCHORARRAY(_Helper_FilterResults!$A$1)),
    INDEX(_xlfn.ANCHORARRAY(_Helper_FilterResults!$A$1), ROW()-ROW($D$8)+1, 6),
    ""
)</f>
        <v>District 48</v>
      </c>
      <c r="J138" s="28" t="str" cm="1">
        <f t="array" ref="J138">IF(
    ROW()-ROW($D$8)+1 &lt;= ROWS(_xlfn.ANCHORARRAY(_Helper_FilterResults!$A$1)),
    INDEX(_xlfn.ANCHORARRAY(_Helper_FilterResults!$A$1), ROW()-ROW($D$8)+1, 7),
    ""
)</f>
        <v>District 22</v>
      </c>
      <c r="K138" s="28" t="str" cm="1">
        <f t="array" ref="K138">IF(
    ROW()-ROW($D$8)+1 &lt;= ROWS(_xlfn.ANCHORARRAY(_Helper_FilterResults!$A$1)),
    INDEX(_xlfn.ANCHORARRAY(_Helper_FilterResults!$A$1), ROW()-ROW($D$8)+1, 8),
    ""
)</f>
        <v>District 31</v>
      </c>
      <c r="L138" s="28" t="str" cm="1">
        <f t="array" ref="L138">IF(
    ROW()-ROW($D$8)+1 &lt;= ROWS(_xlfn.ANCHORARRAY(_Helper_FilterResults!$A$1)),
    INDEX(_xlfn.ANCHORARRAY(_Helper_FilterResults!$A$1), ROW()-ROW($D$8)+1, 9),
    ""
)</f>
        <v>District 31</v>
      </c>
      <c r="M138" s="28" t="str" cm="1">
        <f t="array" ref="M138">IF(
    ROW()-ROW($D$8)+1 &lt;= ROWS(_xlfn.ANCHORARRAY(_Helper_FilterResults!$A$1)),
    INDEX(_xlfn.ANCHORARRAY(_Helper_FilterResults!$A$1), ROW()-ROW($D$8)+1, 10),
    ""
)</f>
        <v>No</v>
      </c>
      <c r="N138" s="34" t="str" cm="1">
        <f t="array" ref="N138">IF(
    ROW()-ROW($D$8)+1 &lt;= ROWS(_xlfn.ANCHORARRAY(_Helper_FilterResults!$A$1)),
    INDEX(_xlfn.ANCHORARRAY(_Helper_FilterResults!$A$1), ROW()-ROW($D$8)+1, 11),
    ""
)</f>
        <v>No</v>
      </c>
      <c r="O138" s="28" t="str" cm="1">
        <f t="array" ref="O138">IF(
    ROW()-ROW($D$8)+1 &lt;= ROWS(_xlfn.ANCHORARRAY(_Helper_FilterResults!$A$1)),
    INDEX(_xlfn.ANCHORARRAY(_Helper_FilterResults!$A$1), ROW()-ROW($D$8)+1, 12),
    ""
)</f>
        <v>NA</v>
      </c>
      <c r="P138" s="33" t="str" cm="1">
        <f t="array" ref="P138">IF(
    ROW()-ROW($D$8)+1 &lt;= ROWS(_xlfn.ANCHORARRAY(_Helper_FilterResults!$A$1)),
    INDEX(_xlfn.ANCHORARRAY(_Helper_FilterResults!$A$1), ROW()-ROW($D$8)+1, 13),
    ""
)</f>
        <v>General Acute Care Hospital</v>
      </c>
      <c r="Q138" s="33" t="str" cm="1">
        <f t="array" ref="Q138">IF(
    ROW()-ROW($D$8)+1 &lt;= ROWS(_xlfn.ANCHORARRAY(_Helper_FilterResults!$A$1)),
    INDEX(_xlfn.ANCHORARRAY(_Helper_FilterResults!$A$1), ROW()-ROW($D$8)+1, 14),
    ""
)</f>
        <v>Non-Profit Corporation</v>
      </c>
    </row>
    <row r="139" spans="4:17" x14ac:dyDescent="0.3">
      <c r="D139" s="5" cm="1">
        <f t="array" ref="D139">IF(
    ROW()-ROW($D$8)+1 &lt;= ROWS(_xlfn.ANCHORARRAY(_Helper_FilterResults!$A$1)),
    INDEX(_xlfn.ANCHORARRAY(_Helper_FilterResults!$A$1), ROW()-ROW($D$8)+1, 1),
    ""
)</f>
        <v>106190422</v>
      </c>
      <c r="E139" s="5" t="str" cm="1">
        <f t="array" ref="E139">IF(
    ROW()-ROW($D$8)+1 &lt;= ROWS(_xlfn.ANCHORARRAY(_Helper_FilterResults!$A$1)),
    INDEX(_xlfn.ANCHORARRAY(_Helper_FilterResults!$A$1), ROW()-ROW($D$8)+1, 2),
    ""
)</f>
        <v>TORRANCE MEMORIAL MEDICAL CENTER</v>
      </c>
      <c r="F139" s="5" t="str" cm="1">
        <f t="array" ref="F139">IF(
    ROW()-ROW($D$8)+1 &lt;= ROWS(_xlfn.ANCHORARRAY(_Helper_FilterResults!$A$1)),
    INDEX(_xlfn.ANCHORARRAY(_Helper_FilterResults!$A$1), ROW()-ROW($D$8)+1, 3),
    ""
)</f>
        <v>3330 LOMITA BOULEVARD</v>
      </c>
      <c r="G139" s="5" t="str" cm="1">
        <f t="array" ref="G139">IF(
    ROW()-ROW($D$8)+1 &lt;= ROWS(_xlfn.ANCHORARRAY(_Helper_FilterResults!$A$1)),
    INDEX(_xlfn.ANCHORARRAY(_Helper_FilterResults!$A$1), ROW()-ROW($D$8)+1, 4),
    ""
)</f>
        <v>TORRANCE</v>
      </c>
      <c r="H139" s="5" t="str" cm="1">
        <f t="array" ref="H139">IF(
    ROW()-ROW($D$8)+1 &lt;= ROWS(_xlfn.ANCHORARRAY(_Helper_FilterResults!$A$1)),
    INDEX(_xlfn.ANCHORARRAY(_Helper_FilterResults!$A$1), ROW()-ROW($D$8)+1, 5),
    ""
)</f>
        <v>90505-5073</v>
      </c>
      <c r="I139" s="28" t="str" cm="1">
        <f t="array" ref="I139">IF(
    ROW()-ROW($D$8)+1 &lt;= ROWS(_xlfn.ANCHORARRAY(_Helper_FilterResults!$A$1)),
    INDEX(_xlfn.ANCHORARRAY(_Helper_FilterResults!$A$1), ROW()-ROW($D$8)+1, 6),
    ""
)</f>
        <v>District 66</v>
      </c>
      <c r="J139" s="28" t="str" cm="1">
        <f t="array" ref="J139">IF(
    ROW()-ROW($D$8)+1 &lt;= ROWS(_xlfn.ANCHORARRAY(_Helper_FilterResults!$A$1)),
    INDEX(_xlfn.ANCHORARRAY(_Helper_FilterResults!$A$1), ROW()-ROW($D$8)+1, 7),
    ""
)</f>
        <v>District 24</v>
      </c>
      <c r="K139" s="28" t="str" cm="1">
        <f t="array" ref="K139">IF(
    ROW()-ROW($D$8)+1 &lt;= ROWS(_xlfn.ANCHORARRAY(_Helper_FilterResults!$A$1)),
    INDEX(_xlfn.ANCHORARRAY(_Helper_FilterResults!$A$1), ROW()-ROW($D$8)+1, 8),
    ""
)</f>
        <v>District 36</v>
      </c>
      <c r="L139" s="28" t="str" cm="1">
        <f t="array" ref="L139">IF(
    ROW()-ROW($D$8)+1 &lt;= ROWS(_xlfn.ANCHORARRAY(_Helper_FilterResults!$A$1)),
    INDEX(_xlfn.ANCHORARRAY(_Helper_FilterResults!$A$1), ROW()-ROW($D$8)+1, 9),
    ""
)</f>
        <v>District 36</v>
      </c>
      <c r="M139" s="28" t="str" cm="1">
        <f t="array" ref="M139">IF(
    ROW()-ROW($D$8)+1 &lt;= ROWS(_xlfn.ANCHORARRAY(_Helper_FilterResults!$A$1)),
    INDEX(_xlfn.ANCHORARRAY(_Helper_FilterResults!$A$1), ROW()-ROW($D$8)+1, 10),
    ""
)</f>
        <v>No</v>
      </c>
      <c r="N139" s="34" t="str" cm="1">
        <f t="array" ref="N139">IF(
    ROW()-ROW($D$8)+1 &lt;= ROWS(_xlfn.ANCHORARRAY(_Helper_FilterResults!$A$1)),
    INDEX(_xlfn.ANCHORARRAY(_Helper_FilterResults!$A$1), ROW()-ROW($D$8)+1, 11),
    ""
)</f>
        <v>No</v>
      </c>
      <c r="O139" s="28" t="str" cm="1">
        <f t="array" ref="O139">IF(
    ROW()-ROW($D$8)+1 &lt;= ROWS(_xlfn.ANCHORARRAY(_Helper_FilterResults!$A$1)),
    INDEX(_xlfn.ANCHORARRAY(_Helper_FilterResults!$A$1), ROW()-ROW($D$8)+1, 12),
    ""
)</f>
        <v>NA</v>
      </c>
      <c r="P139" s="33" t="str" cm="1">
        <f t="array" ref="P139">IF(
    ROW()-ROW($D$8)+1 &lt;= ROWS(_xlfn.ANCHORARRAY(_Helper_FilterResults!$A$1)),
    INDEX(_xlfn.ANCHORARRAY(_Helper_FilterResults!$A$1), ROW()-ROW($D$8)+1, 13),
    ""
)</f>
        <v>General Acute Care Hospital</v>
      </c>
      <c r="Q139" s="33" t="str" cm="1">
        <f t="array" ref="Q139">IF(
    ROW()-ROW($D$8)+1 &lt;= ROWS(_xlfn.ANCHORARRAY(_Helper_FilterResults!$A$1)),
    INDEX(_xlfn.ANCHORARRAY(_Helper_FilterResults!$A$1), ROW()-ROW($D$8)+1, 14),
    ""
)</f>
        <v>Non-Profit Corporation</v>
      </c>
    </row>
    <row r="140" spans="4:17" x14ac:dyDescent="0.3">
      <c r="D140" s="5" cm="1">
        <f t="array" ref="D140">IF(
    ROW()-ROW($D$8)+1 &lt;= ROWS(_xlfn.ANCHORARRAY(_Helper_FilterResults!$A$1)),
    INDEX(_xlfn.ANCHORARRAY(_Helper_FilterResults!$A$1), ROW()-ROW($D$8)+1, 1),
    ""
)</f>
        <v>106190429</v>
      </c>
      <c r="E140" s="5" t="str" cm="1">
        <f t="array" ref="E140">IF(
    ROW()-ROW($D$8)+1 &lt;= ROWS(_xlfn.ANCHORARRAY(_Helper_FilterResults!$A$1)),
    INDEX(_xlfn.ANCHORARRAY(_Helper_FilterResults!$A$1), ROW()-ROW($D$8)+1, 2),
    ""
)</f>
        <v>KAISER FOUNDATION HOSPITAL - LOS ANGELES</v>
      </c>
      <c r="F140" s="5" t="str" cm="1">
        <f t="array" ref="F140">IF(
    ROW()-ROW($D$8)+1 &lt;= ROWS(_xlfn.ANCHORARRAY(_Helper_FilterResults!$A$1)),
    INDEX(_xlfn.ANCHORARRAY(_Helper_FilterResults!$A$1), ROW()-ROW($D$8)+1, 3),
    ""
)</f>
        <v>4867 SUNSET BOULEVARD</v>
      </c>
      <c r="G140" s="5" t="str" cm="1">
        <f t="array" ref="G140">IF(
    ROW()-ROW($D$8)+1 &lt;= ROWS(_xlfn.ANCHORARRAY(_Helper_FilterResults!$A$1)),
    INDEX(_xlfn.ANCHORARRAY(_Helper_FilterResults!$A$1), ROW()-ROW($D$8)+1, 4),
    ""
)</f>
        <v>LOS ANGELES</v>
      </c>
      <c r="H140" s="5" cm="1">
        <f t="array" ref="H140">IF(
    ROW()-ROW($D$8)+1 &lt;= ROWS(_xlfn.ANCHORARRAY(_Helper_FilterResults!$A$1)),
    INDEX(_xlfn.ANCHORARRAY(_Helper_FilterResults!$A$1), ROW()-ROW($D$8)+1, 5),
    ""
)</f>
        <v>90027</v>
      </c>
      <c r="I140" s="28" t="str" cm="1">
        <f t="array" ref="I140">IF(
    ROW()-ROW($D$8)+1 &lt;= ROWS(_xlfn.ANCHORARRAY(_Helper_FilterResults!$A$1)),
    INDEX(_xlfn.ANCHORARRAY(_Helper_FilterResults!$A$1), ROW()-ROW($D$8)+1, 6),
    ""
)</f>
        <v>District 51</v>
      </c>
      <c r="J140" s="28" t="str" cm="1">
        <f t="array" ref="J140">IF(
    ROW()-ROW($D$8)+1 &lt;= ROWS(_xlfn.ANCHORARRAY(_Helper_FilterResults!$A$1)),
    INDEX(_xlfn.ANCHORARRAY(_Helper_FilterResults!$A$1), ROW()-ROW($D$8)+1, 7),
    ""
)</f>
        <v>District 26</v>
      </c>
      <c r="K140" s="28" t="str" cm="1">
        <f t="array" ref="K140">IF(
    ROW()-ROW($D$8)+1 &lt;= ROWS(_xlfn.ANCHORARRAY(_Helper_FilterResults!$A$1)),
    INDEX(_xlfn.ANCHORARRAY(_Helper_FilterResults!$A$1), ROW()-ROW($D$8)+1, 8),
    ""
)</f>
        <v>District 30</v>
      </c>
      <c r="L140" s="28" t="str" cm="1">
        <f t="array" ref="L140">IF(
    ROW()-ROW($D$8)+1 &lt;= ROWS(_xlfn.ANCHORARRAY(_Helper_FilterResults!$A$1)),
    INDEX(_xlfn.ANCHORARRAY(_Helper_FilterResults!$A$1), ROW()-ROW($D$8)+1, 9),
    ""
)</f>
        <v>District 30</v>
      </c>
      <c r="M140" s="28" t="str" cm="1">
        <f t="array" ref="M140">IF(
    ROW()-ROW($D$8)+1 &lt;= ROWS(_xlfn.ANCHORARRAY(_Helper_FilterResults!$A$1)),
    INDEX(_xlfn.ANCHORARRAY(_Helper_FilterResults!$A$1), ROW()-ROW($D$8)+1, 10),
    ""
)</f>
        <v>Yes</v>
      </c>
      <c r="N140" s="34" t="str" cm="1">
        <f t="array" ref="N140">IF(
    ROW()-ROW($D$8)+1 &lt;= ROWS(_xlfn.ANCHORARRAY(_Helper_FilterResults!$A$1)),
    INDEX(_xlfn.ANCHORARRAY(_Helper_FilterResults!$A$1), ROW()-ROW($D$8)+1, 11),
    ""
)</f>
        <v>No</v>
      </c>
      <c r="O140" s="28" t="str" cm="1">
        <f t="array" ref="O140">IF(
    ROW()-ROW($D$8)+1 &lt;= ROWS(_xlfn.ANCHORARRAY(_Helper_FilterResults!$A$1)),
    INDEX(_xlfn.ANCHORARRAY(_Helper_FilterResults!$A$1), ROW()-ROW($D$8)+1, 12),
    ""
)</f>
        <v>NA</v>
      </c>
      <c r="P140" s="33" t="str" cm="1">
        <f t="array" ref="P140">IF(
    ROW()-ROW($D$8)+1 &lt;= ROWS(_xlfn.ANCHORARRAY(_Helper_FilterResults!$A$1)),
    INDEX(_xlfn.ANCHORARRAY(_Helper_FilterResults!$A$1), ROW()-ROW($D$8)+1, 13),
    ""
)</f>
        <v>General Acute Care Hospital</v>
      </c>
      <c r="Q140" s="33" t="str" cm="1">
        <f t="array" ref="Q140">IF(
    ROW()-ROW($D$8)+1 &lt;= ROWS(_xlfn.ANCHORARRAY(_Helper_FilterResults!$A$1)),
    INDEX(_xlfn.ANCHORARRAY(_Helper_FilterResults!$A$1), ROW()-ROW($D$8)+1, 14),
    ""
)</f>
        <v>Non-Profit Corporation</v>
      </c>
    </row>
    <row r="141" spans="4:17" x14ac:dyDescent="0.3">
      <c r="D141" s="5" cm="1">
        <f t="array" ref="D141">IF(
    ROW()-ROW($D$8)+1 &lt;= ROWS(_xlfn.ANCHORARRAY(_Helper_FilterResults!$A$1)),
    INDEX(_xlfn.ANCHORARRAY(_Helper_FilterResults!$A$1), ROW()-ROW($D$8)+1, 1),
    ""
)</f>
        <v>106190431</v>
      </c>
      <c r="E141" s="5" t="str" cm="1">
        <f t="array" ref="E141">IF(
    ROW()-ROW($D$8)+1 &lt;= ROWS(_xlfn.ANCHORARRAY(_Helper_FilterResults!$A$1)),
    INDEX(_xlfn.ANCHORARRAY(_Helper_FilterResults!$A$1), ROW()-ROW($D$8)+1, 2),
    ""
)</f>
        <v>KAISER FOUNDATION HOSPITAL - SOUTH BAY</v>
      </c>
      <c r="F141" s="5" t="str" cm="1">
        <f t="array" ref="F141">IF(
    ROW()-ROW($D$8)+1 &lt;= ROWS(_xlfn.ANCHORARRAY(_Helper_FilterResults!$A$1)),
    INDEX(_xlfn.ANCHORARRAY(_Helper_FilterResults!$A$1), ROW()-ROW($D$8)+1, 3),
    ""
)</f>
        <v>25825 SOUTH VERMONT AVENUE</v>
      </c>
      <c r="G141" s="5" t="str" cm="1">
        <f t="array" ref="G141">IF(
    ROW()-ROW($D$8)+1 &lt;= ROWS(_xlfn.ANCHORARRAY(_Helper_FilterResults!$A$1)),
    INDEX(_xlfn.ANCHORARRAY(_Helper_FilterResults!$A$1), ROW()-ROW($D$8)+1, 4),
    ""
)</f>
        <v>HARBOR CITY</v>
      </c>
      <c r="H141" s="5" cm="1">
        <f t="array" ref="H141">IF(
    ROW()-ROW($D$8)+1 &lt;= ROWS(_xlfn.ANCHORARRAY(_Helper_FilterResults!$A$1)),
    INDEX(_xlfn.ANCHORARRAY(_Helper_FilterResults!$A$1), ROW()-ROW($D$8)+1, 5),
    ""
)</f>
        <v>90710</v>
      </c>
      <c r="I141" s="28" t="str" cm="1">
        <f t="array" ref="I141">IF(
    ROW()-ROW($D$8)+1 &lt;= ROWS(_xlfn.ANCHORARRAY(_Helper_FilterResults!$A$1)),
    INDEX(_xlfn.ANCHORARRAY(_Helper_FilterResults!$A$1), ROW()-ROW($D$8)+1, 6),
    ""
)</f>
        <v>District 65</v>
      </c>
      <c r="J141" s="28" t="str" cm="1">
        <f t="array" ref="J141">IF(
    ROW()-ROW($D$8)+1 &lt;= ROWS(_xlfn.ANCHORARRAY(_Helper_FilterResults!$A$1)),
    INDEX(_xlfn.ANCHORARRAY(_Helper_FilterResults!$A$1), ROW()-ROW($D$8)+1, 7),
    ""
)</f>
        <v>District 35</v>
      </c>
      <c r="K141" s="28" t="str" cm="1">
        <f t="array" ref="K141">IF(
    ROW()-ROW($D$8)+1 &lt;= ROWS(_xlfn.ANCHORARRAY(_Helper_FilterResults!$A$1)),
    INDEX(_xlfn.ANCHORARRAY(_Helper_FilterResults!$A$1), ROW()-ROW($D$8)+1, 8),
    ""
)</f>
        <v>District 44</v>
      </c>
      <c r="L141" s="28" t="str" cm="1">
        <f t="array" ref="L141">IF(
    ROW()-ROW($D$8)+1 &lt;= ROWS(_xlfn.ANCHORARRAY(_Helper_FilterResults!$A$1)),
    INDEX(_xlfn.ANCHORARRAY(_Helper_FilterResults!$A$1), ROW()-ROW($D$8)+1, 9),
    ""
)</f>
        <v>District 44</v>
      </c>
      <c r="M141" s="28" t="str" cm="1">
        <f t="array" ref="M141">IF(
    ROW()-ROW($D$8)+1 &lt;= ROWS(_xlfn.ANCHORARRAY(_Helper_FilterResults!$A$1)),
    INDEX(_xlfn.ANCHORARRAY(_Helper_FilterResults!$A$1), ROW()-ROW($D$8)+1, 10),
    ""
)</f>
        <v>No</v>
      </c>
      <c r="N141" s="34" t="str" cm="1">
        <f t="array" ref="N141">IF(
    ROW()-ROW($D$8)+1 &lt;= ROWS(_xlfn.ANCHORARRAY(_Helper_FilterResults!$A$1)),
    INDEX(_xlfn.ANCHORARRAY(_Helper_FilterResults!$A$1), ROW()-ROW($D$8)+1, 11),
    ""
)</f>
        <v>No</v>
      </c>
      <c r="O141" s="28" t="str" cm="1">
        <f t="array" ref="O141">IF(
    ROW()-ROW($D$8)+1 &lt;= ROWS(_xlfn.ANCHORARRAY(_Helper_FilterResults!$A$1)),
    INDEX(_xlfn.ANCHORARRAY(_Helper_FilterResults!$A$1), ROW()-ROW($D$8)+1, 12),
    ""
)</f>
        <v>NA</v>
      </c>
      <c r="P141" s="33" t="str" cm="1">
        <f t="array" ref="P141">IF(
    ROW()-ROW($D$8)+1 &lt;= ROWS(_xlfn.ANCHORARRAY(_Helper_FilterResults!$A$1)),
    INDEX(_xlfn.ANCHORARRAY(_Helper_FilterResults!$A$1), ROW()-ROW($D$8)+1, 13),
    ""
)</f>
        <v>General Acute Care Hospital</v>
      </c>
      <c r="Q141" s="33" t="str" cm="1">
        <f t="array" ref="Q141">IF(
    ROW()-ROW($D$8)+1 &lt;= ROWS(_xlfn.ANCHORARRAY(_Helper_FilterResults!$A$1)),
    INDEX(_xlfn.ANCHORARRAY(_Helper_FilterResults!$A$1), ROW()-ROW($D$8)+1, 14),
    ""
)</f>
        <v>Non-Profit Corporation</v>
      </c>
    </row>
    <row r="142" spans="4:17" x14ac:dyDescent="0.3">
      <c r="D142" s="5" cm="1">
        <f t="array" ref="D142">IF(
    ROW()-ROW($D$8)+1 &lt;= ROWS(_xlfn.ANCHORARRAY(_Helper_FilterResults!$A$1)),
    INDEX(_xlfn.ANCHORARRAY(_Helper_FilterResults!$A$1), ROW()-ROW($D$8)+1, 1),
    ""
)</f>
        <v>106190432</v>
      </c>
      <c r="E142" s="5" t="str" cm="1">
        <f t="array" ref="E142">IF(
    ROW()-ROW($D$8)+1 &lt;= ROWS(_xlfn.ANCHORARRAY(_Helper_FilterResults!$A$1)),
    INDEX(_xlfn.ANCHORARRAY(_Helper_FilterResults!$A$1), ROW()-ROW($D$8)+1, 2),
    ""
)</f>
        <v>KAISER FOUNDATION HOSPITAL - PANORAMA CITY</v>
      </c>
      <c r="F142" s="5" t="str" cm="1">
        <f t="array" ref="F142">IF(
    ROW()-ROW($D$8)+1 &lt;= ROWS(_xlfn.ANCHORARRAY(_Helper_FilterResults!$A$1)),
    INDEX(_xlfn.ANCHORARRAY(_Helper_FilterResults!$A$1), ROW()-ROW($D$8)+1, 3),
    ""
)</f>
        <v>13652 CANTARA STREET</v>
      </c>
      <c r="G142" s="5" t="str" cm="1">
        <f t="array" ref="G142">IF(
    ROW()-ROW($D$8)+1 &lt;= ROWS(_xlfn.ANCHORARRAY(_Helper_FilterResults!$A$1)),
    INDEX(_xlfn.ANCHORARRAY(_Helper_FilterResults!$A$1), ROW()-ROW($D$8)+1, 4),
    ""
)</f>
        <v>PANORAMA CITY</v>
      </c>
      <c r="H142" s="5" cm="1">
        <f t="array" ref="H142">IF(
    ROW()-ROW($D$8)+1 &lt;= ROWS(_xlfn.ANCHORARRAY(_Helper_FilterResults!$A$1)),
    INDEX(_xlfn.ANCHORARRAY(_Helper_FilterResults!$A$1), ROW()-ROW($D$8)+1, 5),
    ""
)</f>
        <v>91402</v>
      </c>
      <c r="I142" s="28" t="str" cm="1">
        <f t="array" ref="I142">IF(
    ROW()-ROW($D$8)+1 &lt;= ROWS(_xlfn.ANCHORARRAY(_Helper_FilterResults!$A$1)),
    INDEX(_xlfn.ANCHORARRAY(_Helper_FilterResults!$A$1), ROW()-ROW($D$8)+1, 6),
    ""
)</f>
        <v>District 43</v>
      </c>
      <c r="J142" s="28" t="str" cm="1">
        <f t="array" ref="J142">IF(
    ROW()-ROW($D$8)+1 &lt;= ROWS(_xlfn.ANCHORARRAY(_Helper_FilterResults!$A$1)),
    INDEX(_xlfn.ANCHORARRAY(_Helper_FilterResults!$A$1), ROW()-ROW($D$8)+1, 7),
    ""
)</f>
        <v>District 20</v>
      </c>
      <c r="K142" s="28" t="str" cm="1">
        <f t="array" ref="K142">IF(
    ROW()-ROW($D$8)+1 &lt;= ROWS(_xlfn.ANCHORARRAY(_Helper_FilterResults!$A$1)),
    INDEX(_xlfn.ANCHORARRAY(_Helper_FilterResults!$A$1), ROW()-ROW($D$8)+1, 8),
    ""
)</f>
        <v>District 29</v>
      </c>
      <c r="L142" s="28" t="str" cm="1">
        <f t="array" ref="L142">IF(
    ROW()-ROW($D$8)+1 &lt;= ROWS(_xlfn.ANCHORARRAY(_Helper_FilterResults!$A$1)),
    INDEX(_xlfn.ANCHORARRAY(_Helper_FilterResults!$A$1), ROW()-ROW($D$8)+1, 9),
    ""
)</f>
        <v>District 29</v>
      </c>
      <c r="M142" s="28" t="str" cm="1">
        <f t="array" ref="M142">IF(
    ROW()-ROW($D$8)+1 &lt;= ROWS(_xlfn.ANCHORARRAY(_Helper_FilterResults!$A$1)),
    INDEX(_xlfn.ANCHORARRAY(_Helper_FilterResults!$A$1), ROW()-ROW($D$8)+1, 10),
    ""
)</f>
        <v>No</v>
      </c>
      <c r="N142" s="34" t="str" cm="1">
        <f t="array" ref="N142">IF(
    ROW()-ROW($D$8)+1 &lt;= ROWS(_xlfn.ANCHORARRAY(_Helper_FilterResults!$A$1)),
    INDEX(_xlfn.ANCHORARRAY(_Helper_FilterResults!$A$1), ROW()-ROW($D$8)+1, 11),
    ""
)</f>
        <v>No</v>
      </c>
      <c r="O142" s="28" t="str" cm="1">
        <f t="array" ref="O142">IF(
    ROW()-ROW($D$8)+1 &lt;= ROWS(_xlfn.ANCHORARRAY(_Helper_FilterResults!$A$1)),
    INDEX(_xlfn.ANCHORARRAY(_Helper_FilterResults!$A$1), ROW()-ROW($D$8)+1, 12),
    ""
)</f>
        <v>NA</v>
      </c>
      <c r="P142" s="33" t="str" cm="1">
        <f t="array" ref="P142">IF(
    ROW()-ROW($D$8)+1 &lt;= ROWS(_xlfn.ANCHORARRAY(_Helper_FilterResults!$A$1)),
    INDEX(_xlfn.ANCHORARRAY(_Helper_FilterResults!$A$1), ROW()-ROW($D$8)+1, 13),
    ""
)</f>
        <v>General Acute Care Hospital</v>
      </c>
      <c r="Q142" s="33" t="str" cm="1">
        <f t="array" ref="Q142">IF(
    ROW()-ROW($D$8)+1 &lt;= ROWS(_xlfn.ANCHORARRAY(_Helper_FilterResults!$A$1)),
    INDEX(_xlfn.ANCHORARRAY(_Helper_FilterResults!$A$1), ROW()-ROW($D$8)+1, 14),
    ""
)</f>
        <v>Non-Profit Corporation</v>
      </c>
    </row>
    <row r="143" spans="4:17" x14ac:dyDescent="0.3">
      <c r="D143" s="5" cm="1">
        <f t="array" ref="D143">IF(
    ROW()-ROW($D$8)+1 &lt;= ROWS(_xlfn.ANCHORARRAY(_Helper_FilterResults!$A$1)),
    INDEX(_xlfn.ANCHORARRAY(_Helper_FilterResults!$A$1), ROW()-ROW($D$8)+1, 1),
    ""
)</f>
        <v>106190434</v>
      </c>
      <c r="E143" s="5" t="str" cm="1">
        <f t="array" ref="E143">IF(
    ROW()-ROW($D$8)+1 &lt;= ROWS(_xlfn.ANCHORARRAY(_Helper_FilterResults!$A$1)),
    INDEX(_xlfn.ANCHORARRAY(_Helper_FilterResults!$A$1), ROW()-ROW($D$8)+1, 2),
    ""
)</f>
        <v>KAISER FOUNDATION HOSPITAL - WEST LA</v>
      </c>
      <c r="F143" s="5" t="str" cm="1">
        <f t="array" ref="F143">IF(
    ROW()-ROW($D$8)+1 &lt;= ROWS(_xlfn.ANCHORARRAY(_Helper_FilterResults!$A$1)),
    INDEX(_xlfn.ANCHORARRAY(_Helper_FilterResults!$A$1), ROW()-ROW($D$8)+1, 3),
    ""
)</f>
        <v>6041 CADILLAC AVENUE</v>
      </c>
      <c r="G143" s="5" t="str" cm="1">
        <f t="array" ref="G143">IF(
    ROW()-ROW($D$8)+1 &lt;= ROWS(_xlfn.ANCHORARRAY(_Helper_FilterResults!$A$1)),
    INDEX(_xlfn.ANCHORARRAY(_Helper_FilterResults!$A$1), ROW()-ROW($D$8)+1, 4),
    ""
)</f>
        <v>LOS ANGELES</v>
      </c>
      <c r="H143" s="5" cm="1">
        <f t="array" ref="H143">IF(
    ROW()-ROW($D$8)+1 &lt;= ROWS(_xlfn.ANCHORARRAY(_Helper_FilterResults!$A$1)),
    INDEX(_xlfn.ANCHORARRAY(_Helper_FilterResults!$A$1), ROW()-ROW($D$8)+1, 5),
    ""
)</f>
        <v>90034</v>
      </c>
      <c r="I143" s="28" t="str" cm="1">
        <f t="array" ref="I143">IF(
    ROW()-ROW($D$8)+1 &lt;= ROWS(_xlfn.ANCHORARRAY(_Helper_FilterResults!$A$1)),
    INDEX(_xlfn.ANCHORARRAY(_Helper_FilterResults!$A$1), ROW()-ROW($D$8)+1, 6),
    ""
)</f>
        <v>District 55</v>
      </c>
      <c r="J143" s="28" t="str" cm="1">
        <f t="array" ref="J143">IF(
    ROW()-ROW($D$8)+1 &lt;= ROWS(_xlfn.ANCHORARRAY(_Helper_FilterResults!$A$1)),
    INDEX(_xlfn.ANCHORARRAY(_Helper_FilterResults!$A$1), ROW()-ROW($D$8)+1, 7),
    ""
)</f>
        <v>District 28</v>
      </c>
      <c r="K143" s="28" t="str" cm="1">
        <f t="array" ref="K143">IF(
    ROW()-ROW($D$8)+1 &lt;= ROWS(_xlfn.ANCHORARRAY(_Helper_FilterResults!$A$1)),
    INDEX(_xlfn.ANCHORARRAY(_Helper_FilterResults!$A$1), ROW()-ROW($D$8)+1, 8),
    ""
)</f>
        <v>District 37</v>
      </c>
      <c r="L143" s="28" t="str" cm="1">
        <f t="array" ref="L143">IF(
    ROW()-ROW($D$8)+1 &lt;= ROWS(_xlfn.ANCHORARRAY(_Helper_FilterResults!$A$1)),
    INDEX(_xlfn.ANCHORARRAY(_Helper_FilterResults!$A$1), ROW()-ROW($D$8)+1, 9),
    ""
)</f>
        <v>District 37</v>
      </c>
      <c r="M143" s="28" t="str" cm="1">
        <f t="array" ref="M143">IF(
    ROW()-ROW($D$8)+1 &lt;= ROWS(_xlfn.ANCHORARRAY(_Helper_FilterResults!$A$1)),
    INDEX(_xlfn.ANCHORARRAY(_Helper_FilterResults!$A$1), ROW()-ROW($D$8)+1, 10),
    ""
)</f>
        <v>No</v>
      </c>
      <c r="N143" s="34" t="str" cm="1">
        <f t="array" ref="N143">IF(
    ROW()-ROW($D$8)+1 &lt;= ROWS(_xlfn.ANCHORARRAY(_Helper_FilterResults!$A$1)),
    INDEX(_xlfn.ANCHORARRAY(_Helper_FilterResults!$A$1), ROW()-ROW($D$8)+1, 11),
    ""
)</f>
        <v>No</v>
      </c>
      <c r="O143" s="28" t="str" cm="1">
        <f t="array" ref="O143">IF(
    ROW()-ROW($D$8)+1 &lt;= ROWS(_xlfn.ANCHORARRAY(_Helper_FilterResults!$A$1)),
    INDEX(_xlfn.ANCHORARRAY(_Helper_FilterResults!$A$1), ROW()-ROW($D$8)+1, 12),
    ""
)</f>
        <v>NA</v>
      </c>
      <c r="P143" s="33" t="str" cm="1">
        <f t="array" ref="P143">IF(
    ROW()-ROW($D$8)+1 &lt;= ROWS(_xlfn.ANCHORARRAY(_Helper_FilterResults!$A$1)),
    INDEX(_xlfn.ANCHORARRAY(_Helper_FilterResults!$A$1), ROW()-ROW($D$8)+1, 13),
    ""
)</f>
        <v>General Acute Care Hospital</v>
      </c>
      <c r="Q143" s="33" t="str" cm="1">
        <f t="array" ref="Q143">IF(
    ROW()-ROW($D$8)+1 &lt;= ROWS(_xlfn.ANCHORARRAY(_Helper_FilterResults!$A$1)),
    INDEX(_xlfn.ANCHORARRAY(_Helper_FilterResults!$A$1), ROW()-ROW($D$8)+1, 14),
    ""
)</f>
        <v>Non-Profit Corporation</v>
      </c>
    </row>
    <row r="144" spans="4:17" x14ac:dyDescent="0.3">
      <c r="D144" s="5" cm="1">
        <f t="array" ref="D144">IF(
    ROW()-ROW($D$8)+1 &lt;= ROWS(_xlfn.ANCHORARRAY(_Helper_FilterResults!$A$1)),
    INDEX(_xlfn.ANCHORARRAY(_Helper_FilterResults!$A$1), ROW()-ROW($D$8)+1, 1),
    ""
)</f>
        <v>106190449</v>
      </c>
      <c r="E144" s="5" t="str" cm="1">
        <f t="array" ref="E144">IF(
    ROW()-ROW($D$8)+1 &lt;= ROWS(_xlfn.ANCHORARRAY(_Helper_FilterResults!$A$1)),
    INDEX(_xlfn.ANCHORARRAY(_Helper_FilterResults!$A$1), ROW()-ROW($D$8)+1, 2),
    ""
)</f>
        <v>KINDRED HOSPITAL - LA MIRADA</v>
      </c>
      <c r="F144" s="5" t="str" cm="1">
        <f t="array" ref="F144">IF(
    ROW()-ROW($D$8)+1 &lt;= ROWS(_xlfn.ANCHORARRAY(_Helper_FilterResults!$A$1)),
    INDEX(_xlfn.ANCHORARRAY(_Helper_FilterResults!$A$1), ROW()-ROW($D$8)+1, 3),
    ""
)</f>
        <v>14900 IMPERIAL HIGHWAY</v>
      </c>
      <c r="G144" s="5" t="str" cm="1">
        <f t="array" ref="G144">IF(
    ROW()-ROW($D$8)+1 &lt;= ROWS(_xlfn.ANCHORARRAY(_Helper_FilterResults!$A$1)),
    INDEX(_xlfn.ANCHORARRAY(_Helper_FilterResults!$A$1), ROW()-ROW($D$8)+1, 4),
    ""
)</f>
        <v>LA MIRADA</v>
      </c>
      <c r="H144" s="5" cm="1">
        <f t="array" ref="H144">IF(
    ROW()-ROW($D$8)+1 &lt;= ROWS(_xlfn.ANCHORARRAY(_Helper_FilterResults!$A$1)),
    INDEX(_xlfn.ANCHORARRAY(_Helper_FilterResults!$A$1), ROW()-ROW($D$8)+1, 5),
    ""
)</f>
        <v>90638</v>
      </c>
      <c r="I144" s="28" t="str" cm="1">
        <f t="array" ref="I144">IF(
    ROW()-ROW($D$8)+1 &lt;= ROWS(_xlfn.ANCHORARRAY(_Helper_FilterResults!$A$1)),
    INDEX(_xlfn.ANCHORARRAY(_Helper_FilterResults!$A$1), ROW()-ROW($D$8)+1, 6),
    ""
)</f>
        <v>District 64</v>
      </c>
      <c r="J144" s="28" t="str" cm="1">
        <f t="array" ref="J144">IF(
    ROW()-ROW($D$8)+1 &lt;= ROWS(_xlfn.ANCHORARRAY(_Helper_FilterResults!$A$1)),
    INDEX(_xlfn.ANCHORARRAY(_Helper_FilterResults!$A$1), ROW()-ROW($D$8)+1, 7),
    ""
)</f>
        <v>District 30</v>
      </c>
      <c r="K144" s="28" t="str" cm="1">
        <f t="array" ref="K144">IF(
    ROW()-ROW($D$8)+1 &lt;= ROWS(_xlfn.ANCHORARRAY(_Helper_FilterResults!$A$1)),
    INDEX(_xlfn.ANCHORARRAY(_Helper_FilterResults!$A$1), ROW()-ROW($D$8)+1, 8),
    ""
)</f>
        <v>District 38</v>
      </c>
      <c r="L144" s="28" t="str" cm="1">
        <f t="array" ref="L144">IF(
    ROW()-ROW($D$8)+1 &lt;= ROWS(_xlfn.ANCHORARRAY(_Helper_FilterResults!$A$1)),
    INDEX(_xlfn.ANCHORARRAY(_Helper_FilterResults!$A$1), ROW()-ROW($D$8)+1, 9),
    ""
)</f>
        <v>District 41</v>
      </c>
      <c r="M144" s="28" t="str" cm="1">
        <f t="array" ref="M144">IF(
    ROW()-ROW($D$8)+1 &lt;= ROWS(_xlfn.ANCHORARRAY(_Helper_FilterResults!$A$1)),
    INDEX(_xlfn.ANCHORARRAY(_Helper_FilterResults!$A$1), ROW()-ROW($D$8)+1, 10),
    ""
)</f>
        <v>No</v>
      </c>
      <c r="N144" s="34" t="str" cm="1">
        <f t="array" ref="N144">IF(
    ROW()-ROW($D$8)+1 &lt;= ROWS(_xlfn.ANCHORARRAY(_Helper_FilterResults!$A$1)),
    INDEX(_xlfn.ANCHORARRAY(_Helper_FilterResults!$A$1), ROW()-ROW($D$8)+1, 11),
    ""
)</f>
        <v>No</v>
      </c>
      <c r="O144" s="28" t="str" cm="1">
        <f t="array" ref="O144">IF(
    ROW()-ROW($D$8)+1 &lt;= ROWS(_xlfn.ANCHORARRAY(_Helper_FilterResults!$A$1)),
    INDEX(_xlfn.ANCHORARRAY(_Helper_FilterResults!$A$1), ROW()-ROW($D$8)+1, 12),
    ""
)</f>
        <v>NA</v>
      </c>
      <c r="P144" s="33" t="str" cm="1">
        <f t="array" ref="P144">IF(
    ROW()-ROW($D$8)+1 &lt;= ROWS(_xlfn.ANCHORARRAY(_Helper_FilterResults!$A$1)),
    INDEX(_xlfn.ANCHORARRAY(_Helper_FilterResults!$A$1), ROW()-ROW($D$8)+1, 13),
    ""
)</f>
        <v>General Acute Care Hospital</v>
      </c>
      <c r="Q144" s="33" t="str" cm="1">
        <f t="array" ref="Q144">IF(
    ROW()-ROW($D$8)+1 &lt;= ROWS(_xlfn.ANCHORARRAY(_Helper_FilterResults!$A$1)),
    INDEX(_xlfn.ANCHORARRAY(_Helper_FilterResults!$A$1), ROW()-ROW($D$8)+1, 14),
    ""
)</f>
        <v>Investor - LLC</v>
      </c>
    </row>
    <row r="145" spans="4:17" x14ac:dyDescent="0.3">
      <c r="D145" s="5" cm="1">
        <f t="array" ref="D145">IF(
    ROW()-ROW($D$8)+1 &lt;= ROWS(_xlfn.ANCHORARRAY(_Helper_FilterResults!$A$1)),
    INDEX(_xlfn.ANCHORARRAY(_Helper_FilterResults!$A$1), ROW()-ROW($D$8)+1, 1),
    ""
)</f>
        <v>106190458</v>
      </c>
      <c r="E145" s="5" t="str" cm="1">
        <f t="array" ref="E145">IF(
    ROW()-ROW($D$8)+1 &lt;= ROWS(_xlfn.ANCHORARRAY(_Helper_FilterResults!$A$1)),
    INDEX(_xlfn.ANCHORARRAY(_Helper_FilterResults!$A$1), ROW()-ROW($D$8)+1, 2),
    ""
)</f>
        <v>KINDRED HOSPITAL - SAN GABRIEL VALLEY</v>
      </c>
      <c r="F145" s="5" t="str" cm="1">
        <f t="array" ref="F145">IF(
    ROW()-ROW($D$8)+1 &lt;= ROWS(_xlfn.ANCHORARRAY(_Helper_FilterResults!$A$1)),
    INDEX(_xlfn.ANCHORARRAY(_Helper_FilterResults!$A$1), ROW()-ROW($D$8)+1, 3),
    ""
)</f>
        <v>845 NORTH LARK ELLEN AVENUE</v>
      </c>
      <c r="G145" s="5" t="str" cm="1">
        <f t="array" ref="G145">IF(
    ROW()-ROW($D$8)+1 &lt;= ROWS(_xlfn.ANCHORARRAY(_Helper_FilterResults!$A$1)),
    INDEX(_xlfn.ANCHORARRAY(_Helper_FilterResults!$A$1), ROW()-ROW($D$8)+1, 4),
    ""
)</f>
        <v>WEST COVINA</v>
      </c>
      <c r="H145" s="5" cm="1">
        <f t="array" ref="H145">IF(
    ROW()-ROW($D$8)+1 &lt;= ROWS(_xlfn.ANCHORARRAY(_Helper_FilterResults!$A$1)),
    INDEX(_xlfn.ANCHORARRAY(_Helper_FilterResults!$A$1), ROW()-ROW($D$8)+1, 5),
    ""
)</f>
        <v>91791</v>
      </c>
      <c r="I145" s="28" t="str" cm="1">
        <f t="array" ref="I145">IF(
    ROW()-ROW($D$8)+1 &lt;= ROWS(_xlfn.ANCHORARRAY(_Helper_FilterResults!$A$1)),
    INDEX(_xlfn.ANCHORARRAY(_Helper_FilterResults!$A$1), ROW()-ROW($D$8)+1, 6),
    ""
)</f>
        <v>District 48</v>
      </c>
      <c r="J145" s="28" t="str" cm="1">
        <f t="array" ref="J145">IF(
    ROW()-ROW($D$8)+1 &lt;= ROWS(_xlfn.ANCHORARRAY(_Helper_FilterResults!$A$1)),
    INDEX(_xlfn.ANCHORARRAY(_Helper_FilterResults!$A$1), ROW()-ROW($D$8)+1, 7),
    ""
)</f>
        <v>District 22</v>
      </c>
      <c r="K145" s="28" t="str" cm="1">
        <f t="array" ref="K145">IF(
    ROW()-ROW($D$8)+1 &lt;= ROWS(_xlfn.ANCHORARRAY(_Helper_FilterResults!$A$1)),
    INDEX(_xlfn.ANCHORARRAY(_Helper_FilterResults!$A$1), ROW()-ROW($D$8)+1, 8),
    ""
)</f>
        <v>District 31</v>
      </c>
      <c r="L145" s="28" t="str" cm="1">
        <f t="array" ref="L145">IF(
    ROW()-ROW($D$8)+1 &lt;= ROWS(_xlfn.ANCHORARRAY(_Helper_FilterResults!$A$1)),
    INDEX(_xlfn.ANCHORARRAY(_Helper_FilterResults!$A$1), ROW()-ROW($D$8)+1, 9),
    ""
)</f>
        <v>District 31</v>
      </c>
      <c r="M145" s="28" t="str" cm="1">
        <f t="array" ref="M145">IF(
    ROW()-ROW($D$8)+1 &lt;= ROWS(_xlfn.ANCHORARRAY(_Helper_FilterResults!$A$1)),
    INDEX(_xlfn.ANCHORARRAY(_Helper_FilterResults!$A$1), ROW()-ROW($D$8)+1, 10),
    ""
)</f>
        <v>No</v>
      </c>
      <c r="N145" s="34" t="str" cm="1">
        <f t="array" ref="N145">IF(
    ROW()-ROW($D$8)+1 &lt;= ROWS(_xlfn.ANCHORARRAY(_Helper_FilterResults!$A$1)),
    INDEX(_xlfn.ANCHORARRAY(_Helper_FilterResults!$A$1), ROW()-ROW($D$8)+1, 11),
    ""
)</f>
        <v>No</v>
      </c>
      <c r="O145" s="28" t="str" cm="1">
        <f t="array" ref="O145">IF(
    ROW()-ROW($D$8)+1 &lt;= ROWS(_xlfn.ANCHORARRAY(_Helper_FilterResults!$A$1)),
    INDEX(_xlfn.ANCHORARRAY(_Helper_FilterResults!$A$1), ROW()-ROW($D$8)+1, 12),
    ""
)</f>
        <v>NA</v>
      </c>
      <c r="P145" s="33" t="str" cm="1">
        <f t="array" ref="P145">IF(
    ROW()-ROW($D$8)+1 &lt;= ROWS(_xlfn.ANCHORARRAY(_Helper_FilterResults!$A$1)),
    INDEX(_xlfn.ANCHORARRAY(_Helper_FilterResults!$A$1), ROW()-ROW($D$8)+1, 13),
    ""
)</f>
        <v>General Acute Care Hospital</v>
      </c>
      <c r="Q145" s="33" t="str" cm="1">
        <f t="array" ref="Q145">IF(
    ROW()-ROW($D$8)+1 &lt;= ROWS(_xlfn.ANCHORARRAY(_Helper_FilterResults!$A$1)),
    INDEX(_xlfn.ANCHORARRAY(_Helper_FilterResults!$A$1), ROW()-ROW($D$8)+1, 14),
    ""
)</f>
        <v>Investor - LLC</v>
      </c>
    </row>
    <row r="146" spans="4:17" x14ac:dyDescent="0.3">
      <c r="D146" s="5" cm="1">
        <f t="array" ref="D146">IF(
    ROW()-ROW($D$8)+1 &lt;= ROWS(_xlfn.ANCHORARRAY(_Helper_FilterResults!$A$1)),
    INDEX(_xlfn.ANCHORARRAY(_Helper_FilterResults!$A$1), ROW()-ROW($D$8)+1, 1),
    ""
)</f>
        <v>106190462</v>
      </c>
      <c r="E146" s="5" t="str" cm="1">
        <f t="array" ref="E146">IF(
    ROW()-ROW($D$8)+1 &lt;= ROWS(_xlfn.ANCHORARRAY(_Helper_FilterResults!$A$1)),
    INDEX(_xlfn.ANCHORARRAY(_Helper_FilterResults!$A$1), ROW()-ROW($D$8)+1, 2),
    ""
)</f>
        <v>AURORA LAS ENCINAS HOSPITAL</v>
      </c>
      <c r="F146" s="5" t="str" cm="1">
        <f t="array" ref="F146">IF(
    ROW()-ROW($D$8)+1 &lt;= ROWS(_xlfn.ANCHORARRAY(_Helper_FilterResults!$A$1)),
    INDEX(_xlfn.ANCHORARRAY(_Helper_FilterResults!$A$1), ROW()-ROW($D$8)+1, 3),
    ""
)</f>
        <v>2900 EAST DEL MAR BOULEVARD</v>
      </c>
      <c r="G146" s="5" t="str" cm="1">
        <f t="array" ref="G146">IF(
    ROW()-ROW($D$8)+1 &lt;= ROWS(_xlfn.ANCHORARRAY(_Helper_FilterResults!$A$1)),
    INDEX(_xlfn.ANCHORARRAY(_Helper_FilterResults!$A$1), ROW()-ROW($D$8)+1, 4),
    ""
)</f>
        <v>PASADENA</v>
      </c>
      <c r="H146" s="5" cm="1">
        <f t="array" ref="H146">IF(
    ROW()-ROW($D$8)+1 &lt;= ROWS(_xlfn.ANCHORARRAY(_Helper_FilterResults!$A$1)),
    INDEX(_xlfn.ANCHORARRAY(_Helper_FilterResults!$A$1), ROW()-ROW($D$8)+1, 5),
    ""
)</f>
        <v>91107</v>
      </c>
      <c r="I146" s="28" t="str" cm="1">
        <f t="array" ref="I146">IF(
    ROW()-ROW($D$8)+1 &lt;= ROWS(_xlfn.ANCHORARRAY(_Helper_FilterResults!$A$1)),
    INDEX(_xlfn.ANCHORARRAY(_Helper_FilterResults!$A$1), ROW()-ROW($D$8)+1, 6),
    ""
)</f>
        <v>District 41</v>
      </c>
      <c r="J146" s="28" t="str" cm="1">
        <f t="array" ref="J146">IF(
    ROW()-ROW($D$8)+1 &lt;= ROWS(_xlfn.ANCHORARRAY(_Helper_FilterResults!$A$1)),
    INDEX(_xlfn.ANCHORARRAY(_Helper_FilterResults!$A$1), ROW()-ROW($D$8)+1, 7),
    ""
)</f>
        <v>District 25</v>
      </c>
      <c r="K146" s="28" t="str" cm="1">
        <f t="array" ref="K146">IF(
    ROW()-ROW($D$8)+1 &lt;= ROWS(_xlfn.ANCHORARRAY(_Helper_FilterResults!$A$1)),
    INDEX(_xlfn.ANCHORARRAY(_Helper_FilterResults!$A$1), ROW()-ROW($D$8)+1, 8),
    ""
)</f>
        <v>District 28</v>
      </c>
      <c r="L146" s="28" t="str" cm="1">
        <f t="array" ref="L146">IF(
    ROW()-ROW($D$8)+1 &lt;= ROWS(_xlfn.ANCHORARRAY(_Helper_FilterResults!$A$1)),
    INDEX(_xlfn.ANCHORARRAY(_Helper_FilterResults!$A$1), ROW()-ROW($D$8)+1, 9),
    ""
)</f>
        <v>District 28</v>
      </c>
      <c r="M146" s="28" t="str" cm="1">
        <f t="array" ref="M146">IF(
    ROW()-ROW($D$8)+1 &lt;= ROWS(_xlfn.ANCHORARRAY(_Helper_FilterResults!$A$1)),
    INDEX(_xlfn.ANCHORARRAY(_Helper_FilterResults!$A$1), ROW()-ROW($D$8)+1, 10),
    ""
)</f>
        <v>No</v>
      </c>
      <c r="N146" s="34" t="str" cm="1">
        <f t="array" ref="N146">IF(
    ROW()-ROW($D$8)+1 &lt;= ROWS(_xlfn.ANCHORARRAY(_Helper_FilterResults!$A$1)),
    INDEX(_xlfn.ANCHORARRAY(_Helper_FilterResults!$A$1), ROW()-ROW($D$8)+1, 11),
    ""
)</f>
        <v>No</v>
      </c>
      <c r="O146" s="28" t="str" cm="1">
        <f t="array" ref="O146">IF(
    ROW()-ROW($D$8)+1 &lt;= ROWS(_xlfn.ANCHORARRAY(_Helper_FilterResults!$A$1)),
    INDEX(_xlfn.ANCHORARRAY(_Helper_FilterResults!$A$1), ROW()-ROW($D$8)+1, 12),
    ""
)</f>
        <v>NA</v>
      </c>
      <c r="P146" s="33" t="str" cm="1">
        <f t="array" ref="P146">IF(
    ROW()-ROW($D$8)+1 &lt;= ROWS(_xlfn.ANCHORARRAY(_Helper_FilterResults!$A$1)),
    INDEX(_xlfn.ANCHORARRAY(_Helper_FilterResults!$A$1), ROW()-ROW($D$8)+1, 13),
    ""
)</f>
        <v>Acute Psychiatric Hospital</v>
      </c>
      <c r="Q146" s="33" t="str" cm="1">
        <f t="array" ref="Q146">IF(
    ROW()-ROW($D$8)+1 &lt;= ROWS(_xlfn.ANCHORARRAY(_Helper_FilterResults!$A$1)),
    INDEX(_xlfn.ANCHORARRAY(_Helper_FilterResults!$A$1), ROW()-ROW($D$8)+1, 14),
    ""
)</f>
        <v>Investor - LLC</v>
      </c>
    </row>
    <row r="147" spans="4:17" x14ac:dyDescent="0.3">
      <c r="D147" s="5" cm="1">
        <f t="array" ref="D147">IF(
    ROW()-ROW($D$8)+1 &lt;= ROWS(_xlfn.ANCHORARRAY(_Helper_FilterResults!$A$1)),
    INDEX(_xlfn.ANCHORARRAY(_Helper_FilterResults!$A$1), ROW()-ROW($D$8)+1, 1),
    ""
)</f>
        <v>106190470</v>
      </c>
      <c r="E147" s="5" t="str" cm="1">
        <f t="array" ref="E147">IF(
    ROW()-ROW($D$8)+1 &lt;= ROWS(_xlfn.ANCHORARRAY(_Helper_FilterResults!$A$1)),
    INDEX(_xlfn.ANCHORARRAY(_Helper_FilterResults!$A$1), ROW()-ROW($D$8)+1, 2),
    ""
)</f>
        <v>PROVIDENCE LITTLE COMPANY OF MARY MEDICAL CENTER TORRANCE</v>
      </c>
      <c r="F147" s="5" t="str" cm="1">
        <f t="array" ref="F147">IF(
    ROW()-ROW($D$8)+1 &lt;= ROWS(_xlfn.ANCHORARRAY(_Helper_FilterResults!$A$1)),
    INDEX(_xlfn.ANCHORARRAY(_Helper_FilterResults!$A$1), ROW()-ROW($D$8)+1, 3),
    ""
)</f>
        <v>4101 TORRANCE BOULEVARD</v>
      </c>
      <c r="G147" s="5" t="str" cm="1">
        <f t="array" ref="G147">IF(
    ROW()-ROW($D$8)+1 &lt;= ROWS(_xlfn.ANCHORARRAY(_Helper_FilterResults!$A$1)),
    INDEX(_xlfn.ANCHORARRAY(_Helper_FilterResults!$A$1), ROW()-ROW($D$8)+1, 4),
    ""
)</f>
        <v>TORRANCE</v>
      </c>
      <c r="H147" s="5" cm="1">
        <f t="array" ref="H147">IF(
    ROW()-ROW($D$8)+1 &lt;= ROWS(_xlfn.ANCHORARRAY(_Helper_FilterResults!$A$1)),
    INDEX(_xlfn.ANCHORARRAY(_Helper_FilterResults!$A$1), ROW()-ROW($D$8)+1, 5),
    ""
)</f>
        <v>90503</v>
      </c>
      <c r="I147" s="28" t="str" cm="1">
        <f t="array" ref="I147">IF(
    ROW()-ROW($D$8)+1 &lt;= ROWS(_xlfn.ANCHORARRAY(_Helper_FilterResults!$A$1)),
    INDEX(_xlfn.ANCHORARRAY(_Helper_FilterResults!$A$1), ROW()-ROW($D$8)+1, 6),
    ""
)</f>
        <v>District 66</v>
      </c>
      <c r="J147" s="28" t="str" cm="1">
        <f t="array" ref="J147">IF(
    ROW()-ROW($D$8)+1 &lt;= ROWS(_xlfn.ANCHORARRAY(_Helper_FilterResults!$A$1)),
    INDEX(_xlfn.ANCHORARRAY(_Helper_FilterResults!$A$1), ROW()-ROW($D$8)+1, 7),
    ""
)</f>
        <v>District 24</v>
      </c>
      <c r="K147" s="28" t="str" cm="1">
        <f t="array" ref="K147">IF(
    ROW()-ROW($D$8)+1 &lt;= ROWS(_xlfn.ANCHORARRAY(_Helper_FilterResults!$A$1)),
    INDEX(_xlfn.ANCHORARRAY(_Helper_FilterResults!$A$1), ROW()-ROW($D$8)+1, 8),
    ""
)</f>
        <v>District 36</v>
      </c>
      <c r="L147" s="28" t="str" cm="1">
        <f t="array" ref="L147">IF(
    ROW()-ROW($D$8)+1 &lt;= ROWS(_xlfn.ANCHORARRAY(_Helper_FilterResults!$A$1)),
    INDEX(_xlfn.ANCHORARRAY(_Helper_FilterResults!$A$1), ROW()-ROW($D$8)+1, 9),
    ""
)</f>
        <v>District 36</v>
      </c>
      <c r="M147" s="28" t="str" cm="1">
        <f t="array" ref="M147">IF(
    ROW()-ROW($D$8)+1 &lt;= ROWS(_xlfn.ANCHORARRAY(_Helper_FilterResults!$A$1)),
    INDEX(_xlfn.ANCHORARRAY(_Helper_FilterResults!$A$1), ROW()-ROW($D$8)+1, 10),
    ""
)</f>
        <v>No</v>
      </c>
      <c r="N147" s="34" t="str" cm="1">
        <f t="array" ref="N147">IF(
    ROW()-ROW($D$8)+1 &lt;= ROWS(_xlfn.ANCHORARRAY(_Helper_FilterResults!$A$1)),
    INDEX(_xlfn.ANCHORARRAY(_Helper_FilterResults!$A$1), ROW()-ROW($D$8)+1, 11),
    ""
)</f>
        <v>No</v>
      </c>
      <c r="O147" s="28" t="str" cm="1">
        <f t="array" ref="O147">IF(
    ROW()-ROW($D$8)+1 &lt;= ROWS(_xlfn.ANCHORARRAY(_Helper_FilterResults!$A$1)),
    INDEX(_xlfn.ANCHORARRAY(_Helper_FilterResults!$A$1), ROW()-ROW($D$8)+1, 12),
    ""
)</f>
        <v>NA</v>
      </c>
      <c r="P147" s="33" t="str" cm="1">
        <f t="array" ref="P147">IF(
    ROW()-ROW($D$8)+1 &lt;= ROWS(_xlfn.ANCHORARRAY(_Helper_FilterResults!$A$1)),
    INDEX(_xlfn.ANCHORARRAY(_Helper_FilterResults!$A$1), ROW()-ROW($D$8)+1, 13),
    ""
)</f>
        <v>General Acute Care Hospital</v>
      </c>
      <c r="Q147" s="33" t="str" cm="1">
        <f t="array" ref="Q147">IF(
    ROW()-ROW($D$8)+1 &lt;= ROWS(_xlfn.ANCHORARRAY(_Helper_FilterResults!$A$1)),
    INDEX(_xlfn.ANCHORARRAY(_Helper_FilterResults!$A$1), ROW()-ROW($D$8)+1, 14),
    ""
)</f>
        <v>Non-Profit Corporation</v>
      </c>
    </row>
    <row r="148" spans="4:17" x14ac:dyDescent="0.3">
      <c r="D148" s="5" cm="1">
        <f t="array" ref="D148">IF(
    ROW()-ROW($D$8)+1 &lt;= ROWS(_xlfn.ANCHORARRAY(_Helper_FilterResults!$A$1)),
    INDEX(_xlfn.ANCHORARRAY(_Helper_FilterResults!$A$1), ROW()-ROW($D$8)+1, 1),
    ""
)</f>
        <v>106190500</v>
      </c>
      <c r="E148" s="5" t="str" cm="1">
        <f t="array" ref="E148">IF(
    ROW()-ROW($D$8)+1 &lt;= ROWS(_xlfn.ANCHORARRAY(_Helper_FilterResults!$A$1)),
    INDEX(_xlfn.ANCHORARRAY(_Helper_FilterResults!$A$1), ROW()-ROW($D$8)+1, 2),
    ""
)</f>
        <v>CEDARS-SINAI MARINA HOSPITAL</v>
      </c>
      <c r="F148" s="5" t="str" cm="1">
        <f t="array" ref="F148">IF(
    ROW()-ROW($D$8)+1 &lt;= ROWS(_xlfn.ANCHORARRAY(_Helper_FilterResults!$A$1)),
    INDEX(_xlfn.ANCHORARRAY(_Helper_FilterResults!$A$1), ROW()-ROW($D$8)+1, 3),
    ""
)</f>
        <v>4650 LINCOLN BOULEVARD</v>
      </c>
      <c r="G148" s="5" t="str" cm="1">
        <f t="array" ref="G148">IF(
    ROW()-ROW($D$8)+1 &lt;= ROWS(_xlfn.ANCHORARRAY(_Helper_FilterResults!$A$1)),
    INDEX(_xlfn.ANCHORARRAY(_Helper_FilterResults!$A$1), ROW()-ROW($D$8)+1, 4),
    ""
)</f>
        <v>MARINA DEL REY</v>
      </c>
      <c r="H148" s="5" cm="1">
        <f t="array" ref="H148">IF(
    ROW()-ROW($D$8)+1 &lt;= ROWS(_xlfn.ANCHORARRAY(_Helper_FilterResults!$A$1)),
    INDEX(_xlfn.ANCHORARRAY(_Helper_FilterResults!$A$1), ROW()-ROW($D$8)+1, 5),
    ""
)</f>
        <v>90292</v>
      </c>
      <c r="I148" s="28" t="str" cm="1">
        <f t="array" ref="I148">IF(
    ROW()-ROW($D$8)+1 &lt;= ROWS(_xlfn.ANCHORARRAY(_Helper_FilterResults!$A$1)),
    INDEX(_xlfn.ANCHORARRAY(_Helper_FilterResults!$A$1), ROW()-ROW($D$8)+1, 6),
    ""
)</f>
        <v>District 55</v>
      </c>
      <c r="J148" s="28" t="str" cm="1">
        <f t="array" ref="J148">IF(
    ROW()-ROW($D$8)+1 &lt;= ROWS(_xlfn.ANCHORARRAY(_Helper_FilterResults!$A$1)),
    INDEX(_xlfn.ANCHORARRAY(_Helper_FilterResults!$A$1), ROW()-ROW($D$8)+1, 7),
    ""
)</f>
        <v>District 28</v>
      </c>
      <c r="K148" s="28" t="str" cm="1">
        <f t="array" ref="K148">IF(
    ROW()-ROW($D$8)+1 &lt;= ROWS(_xlfn.ANCHORARRAY(_Helper_FilterResults!$A$1)),
    INDEX(_xlfn.ANCHORARRAY(_Helper_FilterResults!$A$1), ROW()-ROW($D$8)+1, 8),
    ""
)</f>
        <v>District 36</v>
      </c>
      <c r="L148" s="28" t="str" cm="1">
        <f t="array" ref="L148">IF(
    ROW()-ROW($D$8)+1 &lt;= ROWS(_xlfn.ANCHORARRAY(_Helper_FilterResults!$A$1)),
    INDEX(_xlfn.ANCHORARRAY(_Helper_FilterResults!$A$1), ROW()-ROW($D$8)+1, 9),
    ""
)</f>
        <v>District 36</v>
      </c>
      <c r="M148" s="28" t="str" cm="1">
        <f t="array" ref="M148">IF(
    ROW()-ROW($D$8)+1 &lt;= ROWS(_xlfn.ANCHORARRAY(_Helper_FilterResults!$A$1)),
    INDEX(_xlfn.ANCHORARRAY(_Helper_FilterResults!$A$1), ROW()-ROW($D$8)+1, 10),
    ""
)</f>
        <v>No</v>
      </c>
      <c r="N148" s="34" t="str" cm="1">
        <f t="array" ref="N148">IF(
    ROW()-ROW($D$8)+1 &lt;= ROWS(_xlfn.ANCHORARRAY(_Helper_FilterResults!$A$1)),
    INDEX(_xlfn.ANCHORARRAY(_Helper_FilterResults!$A$1), ROW()-ROW($D$8)+1, 11),
    ""
)</f>
        <v>No</v>
      </c>
      <c r="O148" s="28" t="str" cm="1">
        <f t="array" ref="O148">IF(
    ROW()-ROW($D$8)+1 &lt;= ROWS(_xlfn.ANCHORARRAY(_Helper_FilterResults!$A$1)),
    INDEX(_xlfn.ANCHORARRAY(_Helper_FilterResults!$A$1), ROW()-ROW($D$8)+1, 12),
    ""
)</f>
        <v>NA</v>
      </c>
      <c r="P148" s="33" t="str" cm="1">
        <f t="array" ref="P148">IF(
    ROW()-ROW($D$8)+1 &lt;= ROWS(_xlfn.ANCHORARRAY(_Helper_FilterResults!$A$1)),
    INDEX(_xlfn.ANCHORARRAY(_Helper_FilterResults!$A$1), ROW()-ROW($D$8)+1, 13),
    ""
)</f>
        <v>General Acute Care Hospital</v>
      </c>
      <c r="Q148" s="33" t="str" cm="1">
        <f t="array" ref="Q148">IF(
    ROW()-ROW($D$8)+1 &lt;= ROWS(_xlfn.ANCHORARRAY(_Helper_FilterResults!$A$1)),
    INDEX(_xlfn.ANCHORARRAY(_Helper_FilterResults!$A$1), ROW()-ROW($D$8)+1, 14),
    ""
)</f>
        <v>Non-Profit Corporation</v>
      </c>
    </row>
    <row r="149" spans="4:17" x14ac:dyDescent="0.3">
      <c r="D149" s="5" cm="1">
        <f t="array" ref="D149">IF(
    ROW()-ROW($D$8)+1 &lt;= ROWS(_xlfn.ANCHORARRAY(_Helper_FilterResults!$A$1)),
    INDEX(_xlfn.ANCHORARRAY(_Helper_FilterResults!$A$1), ROW()-ROW($D$8)+1, 1),
    ""
)</f>
        <v>106190517</v>
      </c>
      <c r="E149" s="5" t="str" cm="1">
        <f t="array" ref="E149">IF(
    ROW()-ROW($D$8)+1 &lt;= ROWS(_xlfn.ANCHORARRAY(_Helper_FilterResults!$A$1)),
    INDEX(_xlfn.ANCHORARRAY(_Helper_FilterResults!$A$1), ROW()-ROW($D$8)+1, 2),
    ""
)</f>
        <v>PROVIDENCE CEDARS-SINAI TARZANA MEDICAL CENTER</v>
      </c>
      <c r="F149" s="5" t="str" cm="1">
        <f t="array" ref="F149">IF(
    ROW()-ROW($D$8)+1 &lt;= ROWS(_xlfn.ANCHORARRAY(_Helper_FilterResults!$A$1)),
    INDEX(_xlfn.ANCHORARRAY(_Helper_FilterResults!$A$1), ROW()-ROW($D$8)+1, 3),
    ""
)</f>
        <v>18321 CLARK STREET</v>
      </c>
      <c r="G149" s="5" t="str" cm="1">
        <f t="array" ref="G149">IF(
    ROW()-ROW($D$8)+1 &lt;= ROWS(_xlfn.ANCHORARRAY(_Helper_FilterResults!$A$1)),
    INDEX(_xlfn.ANCHORARRAY(_Helper_FilterResults!$A$1), ROW()-ROW($D$8)+1, 4),
    ""
)</f>
        <v>TARZANA</v>
      </c>
      <c r="H149" s="5" cm="1">
        <f t="array" ref="H149">IF(
    ROW()-ROW($D$8)+1 &lt;= ROWS(_xlfn.ANCHORARRAY(_Helper_FilterResults!$A$1)),
    INDEX(_xlfn.ANCHORARRAY(_Helper_FilterResults!$A$1), ROW()-ROW($D$8)+1, 5),
    ""
)</f>
        <v>91356</v>
      </c>
      <c r="I149" s="28" t="str" cm="1">
        <f t="array" ref="I149">IF(
    ROW()-ROW($D$8)+1 &lt;= ROWS(_xlfn.ANCHORARRAY(_Helper_FilterResults!$A$1)),
    INDEX(_xlfn.ANCHORARRAY(_Helper_FilterResults!$A$1), ROW()-ROW($D$8)+1, 6),
    ""
)</f>
        <v>District 46</v>
      </c>
      <c r="J149" s="28" t="str" cm="1">
        <f t="array" ref="J149">IF(
    ROW()-ROW($D$8)+1 &lt;= ROWS(_xlfn.ANCHORARRAY(_Helper_FilterResults!$A$1)),
    INDEX(_xlfn.ANCHORARRAY(_Helper_FilterResults!$A$1), ROW()-ROW($D$8)+1, 7),
    ""
)</f>
        <v>District 27</v>
      </c>
      <c r="K149" s="28" t="str" cm="1">
        <f t="array" ref="K149">IF(
    ROW()-ROW($D$8)+1 &lt;= ROWS(_xlfn.ANCHORARRAY(_Helper_FilterResults!$A$1)),
    INDEX(_xlfn.ANCHORARRAY(_Helper_FilterResults!$A$1), ROW()-ROW($D$8)+1, 8),
    ""
)</f>
        <v>District 32</v>
      </c>
      <c r="L149" s="28" t="str" cm="1">
        <f t="array" ref="L149">IF(
    ROW()-ROW($D$8)+1 &lt;= ROWS(_xlfn.ANCHORARRAY(_Helper_FilterResults!$A$1)),
    INDEX(_xlfn.ANCHORARRAY(_Helper_FilterResults!$A$1), ROW()-ROW($D$8)+1, 9),
    ""
)</f>
        <v>District 32</v>
      </c>
      <c r="M149" s="28" t="str" cm="1">
        <f t="array" ref="M149">IF(
    ROW()-ROW($D$8)+1 &lt;= ROWS(_xlfn.ANCHORARRAY(_Helper_FilterResults!$A$1)),
    INDEX(_xlfn.ANCHORARRAY(_Helper_FilterResults!$A$1), ROW()-ROW($D$8)+1, 10),
    ""
)</f>
        <v>No</v>
      </c>
      <c r="N149" s="34" t="str" cm="1">
        <f t="array" ref="N149">IF(
    ROW()-ROW($D$8)+1 &lt;= ROWS(_xlfn.ANCHORARRAY(_Helper_FilterResults!$A$1)),
    INDEX(_xlfn.ANCHORARRAY(_Helper_FilterResults!$A$1), ROW()-ROW($D$8)+1, 11),
    ""
)</f>
        <v>No</v>
      </c>
      <c r="O149" s="28" t="str" cm="1">
        <f t="array" ref="O149">IF(
    ROW()-ROW($D$8)+1 &lt;= ROWS(_xlfn.ANCHORARRAY(_Helper_FilterResults!$A$1)),
    INDEX(_xlfn.ANCHORARRAY(_Helper_FilterResults!$A$1), ROW()-ROW($D$8)+1, 12),
    ""
)</f>
        <v>NA</v>
      </c>
      <c r="P149" s="33" t="str" cm="1">
        <f t="array" ref="P149">IF(
    ROW()-ROW($D$8)+1 &lt;= ROWS(_xlfn.ANCHORARRAY(_Helper_FilterResults!$A$1)),
    INDEX(_xlfn.ANCHORARRAY(_Helper_FilterResults!$A$1), ROW()-ROW($D$8)+1, 13),
    ""
)</f>
        <v>General Acute Care Hospital</v>
      </c>
      <c r="Q149" s="33" t="str" cm="1">
        <f t="array" ref="Q149">IF(
    ROW()-ROW($D$8)+1 &lt;= ROWS(_xlfn.ANCHORARRAY(_Helper_FilterResults!$A$1)),
    INDEX(_xlfn.ANCHORARRAY(_Helper_FilterResults!$A$1), ROW()-ROW($D$8)+1, 14),
    ""
)</f>
        <v>Non-Profit Corporation</v>
      </c>
    </row>
    <row r="150" spans="4:17" x14ac:dyDescent="0.3">
      <c r="D150" s="5" cm="1">
        <f t="array" ref="D150">IF(
    ROW()-ROW($D$8)+1 &lt;= ROWS(_xlfn.ANCHORARRAY(_Helper_FilterResults!$A$1)),
    INDEX(_xlfn.ANCHORARRAY(_Helper_FilterResults!$A$1), ROW()-ROW($D$8)+1, 1),
    ""
)</f>
        <v>106190521</v>
      </c>
      <c r="E150" s="5" t="str" cm="1">
        <f t="array" ref="E150">IF(
    ROW()-ROW($D$8)+1 &lt;= ROWS(_xlfn.ANCHORARRAY(_Helper_FilterResults!$A$1)),
    INDEX(_xlfn.ANCHORARRAY(_Helper_FilterResults!$A$1), ROW()-ROW($D$8)+1, 2),
    ""
)</f>
        <v>MEMORIAL HOSPITAL OF GARDENA</v>
      </c>
      <c r="F150" s="5" t="str" cm="1">
        <f t="array" ref="F150">IF(
    ROW()-ROW($D$8)+1 &lt;= ROWS(_xlfn.ANCHORARRAY(_Helper_FilterResults!$A$1)),
    INDEX(_xlfn.ANCHORARRAY(_Helper_FilterResults!$A$1), ROW()-ROW($D$8)+1, 3),
    ""
)</f>
        <v>1145 W. REDONDO BEACH BLVD.</v>
      </c>
      <c r="G150" s="5" t="str" cm="1">
        <f t="array" ref="G150">IF(
    ROW()-ROW($D$8)+1 &lt;= ROWS(_xlfn.ANCHORARRAY(_Helper_FilterResults!$A$1)),
    INDEX(_xlfn.ANCHORARRAY(_Helper_FilterResults!$A$1), ROW()-ROW($D$8)+1, 4),
    ""
)</f>
        <v>GARDENA</v>
      </c>
      <c r="H150" s="5" cm="1">
        <f t="array" ref="H150">IF(
    ROW()-ROW($D$8)+1 &lt;= ROWS(_xlfn.ANCHORARRAY(_Helper_FilterResults!$A$1)),
    INDEX(_xlfn.ANCHORARRAY(_Helper_FilterResults!$A$1), ROW()-ROW($D$8)+1, 5),
    ""
)</f>
        <v>90247</v>
      </c>
      <c r="I150" s="28" t="str" cm="1">
        <f t="array" ref="I150">IF(
    ROW()-ROW($D$8)+1 &lt;= ROWS(_xlfn.ANCHORARRAY(_Helper_FilterResults!$A$1)),
    INDEX(_xlfn.ANCHORARRAY(_Helper_FilterResults!$A$1), ROW()-ROW($D$8)+1, 6),
    ""
)</f>
        <v>District 66</v>
      </c>
      <c r="J150" s="28" t="str" cm="1">
        <f t="array" ref="J150">IF(
    ROW()-ROW($D$8)+1 &lt;= ROWS(_xlfn.ANCHORARRAY(_Helper_FilterResults!$A$1)),
    INDEX(_xlfn.ANCHORARRAY(_Helper_FilterResults!$A$1), ROW()-ROW($D$8)+1, 7),
    ""
)</f>
        <v>District 24</v>
      </c>
      <c r="K150" s="28" t="str" cm="1">
        <f t="array" ref="K150">IF(
    ROW()-ROW($D$8)+1 &lt;= ROWS(_xlfn.ANCHORARRAY(_Helper_FilterResults!$A$1)),
    INDEX(_xlfn.ANCHORARRAY(_Helper_FilterResults!$A$1), ROW()-ROW($D$8)+1, 8),
    ""
)</f>
        <v>District 43</v>
      </c>
      <c r="L150" s="28" t="str" cm="1">
        <f t="array" ref="L150">IF(
    ROW()-ROW($D$8)+1 &lt;= ROWS(_xlfn.ANCHORARRAY(_Helper_FilterResults!$A$1)),
    INDEX(_xlfn.ANCHORARRAY(_Helper_FilterResults!$A$1), ROW()-ROW($D$8)+1, 9),
    ""
)</f>
        <v>District 43</v>
      </c>
      <c r="M150" s="28" t="str" cm="1">
        <f t="array" ref="M150">IF(
    ROW()-ROW($D$8)+1 &lt;= ROWS(_xlfn.ANCHORARRAY(_Helper_FilterResults!$A$1)),
    INDEX(_xlfn.ANCHORARRAY(_Helper_FilterResults!$A$1), ROW()-ROW($D$8)+1, 10),
    ""
)</f>
        <v>No</v>
      </c>
      <c r="N150" s="34" t="str" cm="1">
        <f t="array" ref="N150">IF(
    ROW()-ROW($D$8)+1 &lt;= ROWS(_xlfn.ANCHORARRAY(_Helper_FilterResults!$A$1)),
    INDEX(_xlfn.ANCHORARRAY(_Helper_FilterResults!$A$1), ROW()-ROW($D$8)+1, 11),
    ""
)</f>
        <v>No</v>
      </c>
      <c r="O150" s="28" t="str" cm="1">
        <f t="array" ref="O150">IF(
    ROW()-ROW($D$8)+1 &lt;= ROWS(_xlfn.ANCHORARRAY(_Helper_FilterResults!$A$1)),
    INDEX(_xlfn.ANCHORARRAY(_Helper_FilterResults!$A$1), ROW()-ROW($D$8)+1, 12),
    ""
)</f>
        <v>NA</v>
      </c>
      <c r="P150" s="33" t="str" cm="1">
        <f t="array" ref="P150">IF(
    ROW()-ROW($D$8)+1 &lt;= ROWS(_xlfn.ANCHORARRAY(_Helper_FilterResults!$A$1)),
    INDEX(_xlfn.ANCHORARRAY(_Helper_FilterResults!$A$1), ROW()-ROW($D$8)+1, 13),
    ""
)</f>
        <v>General Acute Care Hospital</v>
      </c>
      <c r="Q150" s="33" t="str" cm="1">
        <f t="array" ref="Q150">IF(
    ROW()-ROW($D$8)+1 &lt;= ROWS(_xlfn.ANCHORARRAY(_Helper_FilterResults!$A$1)),
    INDEX(_xlfn.ANCHORARRAY(_Helper_FilterResults!$A$1), ROW()-ROW($D$8)+1, 14),
    ""
)</f>
        <v>Investor - Partnership</v>
      </c>
    </row>
    <row r="151" spans="4:17" x14ac:dyDescent="0.3">
      <c r="D151" s="5" cm="1">
        <f t="array" ref="D151">IF(
    ROW()-ROW($D$8)+1 &lt;= ROWS(_xlfn.ANCHORARRAY(_Helper_FilterResults!$A$1)),
    INDEX(_xlfn.ANCHORARRAY(_Helper_FilterResults!$A$1), ROW()-ROW($D$8)+1, 1),
    ""
)</f>
        <v>106190522</v>
      </c>
      <c r="E151" s="5" t="str" cm="1">
        <f t="array" ref="E151">IF(
    ROW()-ROW($D$8)+1 &lt;= ROWS(_xlfn.ANCHORARRAY(_Helper_FilterResults!$A$1)),
    INDEX(_xlfn.ANCHORARRAY(_Helper_FilterResults!$A$1), ROW()-ROW($D$8)+1, 2),
    ""
)</f>
        <v>GLENDALE MEMORIAL HOSPITAL AND HEALTH CENTER</v>
      </c>
      <c r="F151" s="5" t="str" cm="1">
        <f t="array" ref="F151">IF(
    ROW()-ROW($D$8)+1 &lt;= ROWS(_xlfn.ANCHORARRAY(_Helper_FilterResults!$A$1)),
    INDEX(_xlfn.ANCHORARRAY(_Helper_FilterResults!$A$1), ROW()-ROW($D$8)+1, 3),
    ""
)</f>
        <v>1420 SOUTH CENTRAL AVENUE</v>
      </c>
      <c r="G151" s="5" t="str" cm="1">
        <f t="array" ref="G151">IF(
    ROW()-ROW($D$8)+1 &lt;= ROWS(_xlfn.ANCHORARRAY(_Helper_FilterResults!$A$1)),
    INDEX(_xlfn.ANCHORARRAY(_Helper_FilterResults!$A$1), ROW()-ROW($D$8)+1, 4),
    ""
)</f>
        <v>GLENDALE</v>
      </c>
      <c r="H151" s="5" cm="1">
        <f t="array" ref="H151">IF(
    ROW()-ROW($D$8)+1 &lt;= ROWS(_xlfn.ANCHORARRAY(_Helper_FilterResults!$A$1)),
    INDEX(_xlfn.ANCHORARRAY(_Helper_FilterResults!$A$1), ROW()-ROW($D$8)+1, 5),
    ""
)</f>
        <v>91204</v>
      </c>
      <c r="I151" s="28" t="str" cm="1">
        <f t="array" ref="I151">IF(
    ROW()-ROW($D$8)+1 &lt;= ROWS(_xlfn.ANCHORARRAY(_Helper_FilterResults!$A$1)),
    INDEX(_xlfn.ANCHORARRAY(_Helper_FilterResults!$A$1), ROW()-ROW($D$8)+1, 6),
    ""
)</f>
        <v>District 52</v>
      </c>
      <c r="J151" s="28" t="str" cm="1">
        <f t="array" ref="J151">IF(
    ROW()-ROW($D$8)+1 &lt;= ROWS(_xlfn.ANCHORARRAY(_Helper_FilterResults!$A$1)),
    INDEX(_xlfn.ANCHORARRAY(_Helper_FilterResults!$A$1), ROW()-ROW($D$8)+1, 7),
    ""
)</f>
        <v>District 25</v>
      </c>
      <c r="K151" s="28" t="str" cm="1">
        <f t="array" ref="K151">IF(
    ROW()-ROW($D$8)+1 &lt;= ROWS(_xlfn.ANCHORARRAY(_Helper_FilterResults!$A$1)),
    INDEX(_xlfn.ANCHORARRAY(_Helper_FilterResults!$A$1), ROW()-ROW($D$8)+1, 8),
    ""
)</f>
        <v>District 30</v>
      </c>
      <c r="L151" s="28" t="str" cm="1">
        <f t="array" ref="L151">IF(
    ROW()-ROW($D$8)+1 &lt;= ROWS(_xlfn.ANCHORARRAY(_Helper_FilterResults!$A$1)),
    INDEX(_xlfn.ANCHORARRAY(_Helper_FilterResults!$A$1), ROW()-ROW($D$8)+1, 9),
    ""
)</f>
        <v>District 30</v>
      </c>
      <c r="M151" s="28" t="str" cm="1">
        <f t="array" ref="M151">IF(
    ROW()-ROW($D$8)+1 &lt;= ROWS(_xlfn.ANCHORARRAY(_Helper_FilterResults!$A$1)),
    INDEX(_xlfn.ANCHORARRAY(_Helper_FilterResults!$A$1), ROW()-ROW($D$8)+1, 10),
    ""
)</f>
        <v>No</v>
      </c>
      <c r="N151" s="34" t="str" cm="1">
        <f t="array" ref="N151">IF(
    ROW()-ROW($D$8)+1 &lt;= ROWS(_xlfn.ANCHORARRAY(_Helper_FilterResults!$A$1)),
    INDEX(_xlfn.ANCHORARRAY(_Helper_FilterResults!$A$1), ROW()-ROW($D$8)+1, 11),
    ""
)</f>
        <v>No</v>
      </c>
      <c r="O151" s="28" t="str" cm="1">
        <f t="array" ref="O151">IF(
    ROW()-ROW($D$8)+1 &lt;= ROWS(_xlfn.ANCHORARRAY(_Helper_FilterResults!$A$1)),
    INDEX(_xlfn.ANCHORARRAY(_Helper_FilterResults!$A$1), ROW()-ROW($D$8)+1, 12),
    ""
)</f>
        <v>NA</v>
      </c>
      <c r="P151" s="33" t="str" cm="1">
        <f t="array" ref="P151">IF(
    ROW()-ROW($D$8)+1 &lt;= ROWS(_xlfn.ANCHORARRAY(_Helper_FilterResults!$A$1)),
    INDEX(_xlfn.ANCHORARRAY(_Helper_FilterResults!$A$1), ROW()-ROW($D$8)+1, 13),
    ""
)</f>
        <v>General Acute Care Hospital</v>
      </c>
      <c r="Q151" s="33" t="str" cm="1">
        <f t="array" ref="Q151">IF(
    ROW()-ROW($D$8)+1 &lt;= ROWS(_xlfn.ANCHORARRAY(_Helper_FilterResults!$A$1)),
    INDEX(_xlfn.ANCHORARRAY(_Helper_FilterResults!$A$1), ROW()-ROW($D$8)+1, 14),
    ""
)</f>
        <v>Non-Profit Corporation</v>
      </c>
    </row>
    <row r="152" spans="4:17" x14ac:dyDescent="0.3">
      <c r="D152" s="5" cm="1">
        <f t="array" ref="D152">IF(
    ROW()-ROW($D$8)+1 &lt;= ROWS(_xlfn.ANCHORARRAY(_Helper_FilterResults!$A$1)),
    INDEX(_xlfn.ANCHORARRAY(_Helper_FilterResults!$A$1), ROW()-ROW($D$8)+1, 1),
    ""
)</f>
        <v>106190524</v>
      </c>
      <c r="E152" s="5" t="str" cm="1">
        <f t="array" ref="E152">IF(
    ROW()-ROW($D$8)+1 &lt;= ROWS(_xlfn.ANCHORARRAY(_Helper_FilterResults!$A$1)),
    INDEX(_xlfn.ANCHORARRAY(_Helper_FilterResults!$A$1), ROW()-ROW($D$8)+1, 2),
    ""
)</f>
        <v>MISSION COMMUNITY HOSPITAL - PANORAMA CAMPUS</v>
      </c>
      <c r="F152" s="5" t="str" cm="1">
        <f t="array" ref="F152">IF(
    ROW()-ROW($D$8)+1 &lt;= ROWS(_xlfn.ANCHORARRAY(_Helper_FilterResults!$A$1)),
    INDEX(_xlfn.ANCHORARRAY(_Helper_FilterResults!$A$1), ROW()-ROW($D$8)+1, 3),
    ""
)</f>
        <v>14850 ROSCOE BOULEVARD</v>
      </c>
      <c r="G152" s="5" t="str" cm="1">
        <f t="array" ref="G152">IF(
    ROW()-ROW($D$8)+1 &lt;= ROWS(_xlfn.ANCHORARRAY(_Helper_FilterResults!$A$1)),
    INDEX(_xlfn.ANCHORARRAY(_Helper_FilterResults!$A$1), ROW()-ROW($D$8)+1, 4),
    ""
)</f>
        <v>PANORAMA CITY</v>
      </c>
      <c r="H152" s="5" cm="1">
        <f t="array" ref="H152">IF(
    ROW()-ROW($D$8)+1 &lt;= ROWS(_xlfn.ANCHORARRAY(_Helper_FilterResults!$A$1)),
    INDEX(_xlfn.ANCHORARRAY(_Helper_FilterResults!$A$1), ROW()-ROW($D$8)+1, 5),
    ""
)</f>
        <v>91402</v>
      </c>
      <c r="I152" s="28" t="str" cm="1">
        <f t="array" ref="I152">IF(
    ROW()-ROW($D$8)+1 &lt;= ROWS(_xlfn.ANCHORARRAY(_Helper_FilterResults!$A$1)),
    INDEX(_xlfn.ANCHORARRAY(_Helper_FilterResults!$A$1), ROW()-ROW($D$8)+1, 6),
    ""
)</f>
        <v>District 43</v>
      </c>
      <c r="J152" s="28" t="str" cm="1">
        <f t="array" ref="J152">IF(
    ROW()-ROW($D$8)+1 &lt;= ROWS(_xlfn.ANCHORARRAY(_Helper_FilterResults!$A$1)),
    INDEX(_xlfn.ANCHORARRAY(_Helper_FilterResults!$A$1), ROW()-ROW($D$8)+1, 7),
    ""
)</f>
        <v>District 20</v>
      </c>
      <c r="K152" s="28" t="str" cm="1">
        <f t="array" ref="K152">IF(
    ROW()-ROW($D$8)+1 &lt;= ROWS(_xlfn.ANCHORARRAY(_Helper_FilterResults!$A$1)),
    INDEX(_xlfn.ANCHORARRAY(_Helper_FilterResults!$A$1), ROW()-ROW($D$8)+1, 8),
    ""
)</f>
        <v>District 29</v>
      </c>
      <c r="L152" s="28" t="str" cm="1">
        <f t="array" ref="L152">IF(
    ROW()-ROW($D$8)+1 &lt;= ROWS(_xlfn.ANCHORARRAY(_Helper_FilterResults!$A$1)),
    INDEX(_xlfn.ANCHORARRAY(_Helper_FilterResults!$A$1), ROW()-ROW($D$8)+1, 9),
    ""
)</f>
        <v>District 29</v>
      </c>
      <c r="M152" s="28" t="str" cm="1">
        <f t="array" ref="M152">IF(
    ROW()-ROW($D$8)+1 &lt;= ROWS(_xlfn.ANCHORARRAY(_Helper_FilterResults!$A$1)),
    INDEX(_xlfn.ANCHORARRAY(_Helper_FilterResults!$A$1), ROW()-ROW($D$8)+1, 10),
    ""
)</f>
        <v>No</v>
      </c>
      <c r="N152" s="34" t="str" cm="1">
        <f t="array" ref="N152">IF(
    ROW()-ROW($D$8)+1 &lt;= ROWS(_xlfn.ANCHORARRAY(_Helper_FilterResults!$A$1)),
    INDEX(_xlfn.ANCHORARRAY(_Helper_FilterResults!$A$1), ROW()-ROW($D$8)+1, 11),
    ""
)</f>
        <v>No</v>
      </c>
      <c r="O152" s="28" t="str" cm="1">
        <f t="array" ref="O152">IF(
    ROW()-ROW($D$8)+1 &lt;= ROWS(_xlfn.ANCHORARRAY(_Helper_FilterResults!$A$1)),
    INDEX(_xlfn.ANCHORARRAY(_Helper_FilterResults!$A$1), ROW()-ROW($D$8)+1, 12),
    ""
)</f>
        <v>NA</v>
      </c>
      <c r="P152" s="33" t="str" cm="1">
        <f t="array" ref="P152">IF(
    ROW()-ROW($D$8)+1 &lt;= ROWS(_xlfn.ANCHORARRAY(_Helper_FilterResults!$A$1)),
    INDEX(_xlfn.ANCHORARRAY(_Helper_FilterResults!$A$1), ROW()-ROW($D$8)+1, 13),
    ""
)</f>
        <v>General Acute Care Hospital</v>
      </c>
      <c r="Q152" s="33" t="str" cm="1">
        <f t="array" ref="Q152">IF(
    ROW()-ROW($D$8)+1 &lt;= ROWS(_xlfn.ANCHORARRAY(_Helper_FilterResults!$A$1)),
    INDEX(_xlfn.ANCHORARRAY(_Helper_FilterResults!$A$1), ROW()-ROW($D$8)+1, 14),
    ""
)</f>
        <v>Investor - LLC</v>
      </c>
    </row>
    <row r="153" spans="4:17" x14ac:dyDescent="0.3">
      <c r="D153" s="5" cm="1">
        <f t="array" ref="D153">IF(
    ROW()-ROW($D$8)+1 &lt;= ROWS(_xlfn.ANCHORARRAY(_Helper_FilterResults!$A$1)),
    INDEX(_xlfn.ANCHORARRAY(_Helper_FilterResults!$A$1), ROW()-ROW($D$8)+1, 1),
    ""
)</f>
        <v>106190525</v>
      </c>
      <c r="E153" s="5" t="str" cm="1">
        <f t="array" ref="E153">IF(
    ROW()-ROW($D$8)+1 &lt;= ROWS(_xlfn.ANCHORARRAY(_Helper_FilterResults!$A$1)),
    INDEX(_xlfn.ANCHORARRAY(_Helper_FilterResults!$A$1), ROW()-ROW($D$8)+1, 2),
    ""
)</f>
        <v>MEMORIALCARE LONG BEACH MEDICAL CENTER</v>
      </c>
      <c r="F153" s="5" t="str" cm="1">
        <f t="array" ref="F153">IF(
    ROW()-ROW($D$8)+1 &lt;= ROWS(_xlfn.ANCHORARRAY(_Helper_FilterResults!$A$1)),
    INDEX(_xlfn.ANCHORARRAY(_Helper_FilterResults!$A$1), ROW()-ROW($D$8)+1, 3),
    ""
)</f>
        <v>2801 ATLANTIC AVENUE</v>
      </c>
      <c r="G153" s="5" t="str" cm="1">
        <f t="array" ref="G153">IF(
    ROW()-ROW($D$8)+1 &lt;= ROWS(_xlfn.ANCHORARRAY(_Helper_FilterResults!$A$1)),
    INDEX(_xlfn.ANCHORARRAY(_Helper_FilterResults!$A$1), ROW()-ROW($D$8)+1, 4),
    ""
)</f>
        <v>LONG BEACH</v>
      </c>
      <c r="H153" s="5" cm="1">
        <f t="array" ref="H153">IF(
    ROW()-ROW($D$8)+1 &lt;= ROWS(_xlfn.ANCHORARRAY(_Helper_FilterResults!$A$1)),
    INDEX(_xlfn.ANCHORARRAY(_Helper_FilterResults!$A$1), ROW()-ROW($D$8)+1, 5),
    ""
)</f>
        <v>90806</v>
      </c>
      <c r="I153" s="28" t="str" cm="1">
        <f t="array" ref="I153">IF(
    ROW()-ROW($D$8)+1 &lt;= ROWS(_xlfn.ANCHORARRAY(_Helper_FilterResults!$A$1)),
    INDEX(_xlfn.ANCHORARRAY(_Helper_FilterResults!$A$1), ROW()-ROW($D$8)+1, 6),
    ""
)</f>
        <v>District 69</v>
      </c>
      <c r="J153" s="28" t="str" cm="1">
        <f t="array" ref="J153">IF(
    ROW()-ROW($D$8)+1 &lt;= ROWS(_xlfn.ANCHORARRAY(_Helper_FilterResults!$A$1)),
    INDEX(_xlfn.ANCHORARRAY(_Helper_FilterResults!$A$1), ROW()-ROW($D$8)+1, 7),
    ""
)</f>
        <v>District 33</v>
      </c>
      <c r="K153" s="28" t="str" cm="1">
        <f t="array" ref="K153">IF(
    ROW()-ROW($D$8)+1 &lt;= ROWS(_xlfn.ANCHORARRAY(_Helper_FilterResults!$A$1)),
    INDEX(_xlfn.ANCHORARRAY(_Helper_FilterResults!$A$1), ROW()-ROW($D$8)+1, 8),
    ""
)</f>
        <v>District 44</v>
      </c>
      <c r="L153" s="28" t="str" cm="1">
        <f t="array" ref="L153">IF(
    ROW()-ROW($D$8)+1 &lt;= ROWS(_xlfn.ANCHORARRAY(_Helper_FilterResults!$A$1)),
    INDEX(_xlfn.ANCHORARRAY(_Helper_FilterResults!$A$1), ROW()-ROW($D$8)+1, 9),
    ""
)</f>
        <v>District 42</v>
      </c>
      <c r="M153" s="28" t="str" cm="1">
        <f t="array" ref="M153">IF(
    ROW()-ROW($D$8)+1 &lt;= ROWS(_xlfn.ANCHORARRAY(_Helper_FilterResults!$A$1)),
    INDEX(_xlfn.ANCHORARRAY(_Helper_FilterResults!$A$1), ROW()-ROW($D$8)+1, 10),
    ""
)</f>
        <v>Yes</v>
      </c>
      <c r="N153" s="34" t="str" cm="1">
        <f t="array" ref="N153">IF(
    ROW()-ROW($D$8)+1 &lt;= ROWS(_xlfn.ANCHORARRAY(_Helper_FilterResults!$A$1)),
    INDEX(_xlfn.ANCHORARRAY(_Helper_FilterResults!$A$1), ROW()-ROW($D$8)+1, 11),
    ""
)</f>
        <v>No</v>
      </c>
      <c r="O153" s="28" t="str" cm="1">
        <f t="array" ref="O153">IF(
    ROW()-ROW($D$8)+1 &lt;= ROWS(_xlfn.ANCHORARRAY(_Helper_FilterResults!$A$1)),
    INDEX(_xlfn.ANCHORARRAY(_Helper_FilterResults!$A$1), ROW()-ROW($D$8)+1, 12),
    ""
)</f>
        <v>Level II &amp; Level II - Ped</v>
      </c>
      <c r="P153" s="33" t="str" cm="1">
        <f t="array" ref="P153">IF(
    ROW()-ROW($D$8)+1 &lt;= ROWS(_xlfn.ANCHORARRAY(_Helper_FilterResults!$A$1)),
    INDEX(_xlfn.ANCHORARRAY(_Helper_FilterResults!$A$1), ROW()-ROW($D$8)+1, 13),
    ""
)</f>
        <v>General Acute Care Hospital</v>
      </c>
      <c r="Q153" s="33" t="str" cm="1">
        <f t="array" ref="Q153">IF(
    ROW()-ROW($D$8)+1 &lt;= ROWS(_xlfn.ANCHORARRAY(_Helper_FilterResults!$A$1)),
    INDEX(_xlfn.ANCHORARRAY(_Helper_FilterResults!$A$1), ROW()-ROW($D$8)+1, 14),
    ""
)</f>
        <v>Non-Profit Corporation</v>
      </c>
    </row>
    <row r="154" spans="4:17" x14ac:dyDescent="0.3">
      <c r="D154" s="5" cm="1">
        <f t="array" ref="D154">IF(
    ROW()-ROW($D$8)+1 &lt;= ROWS(_xlfn.ANCHORARRAY(_Helper_FilterResults!$A$1)),
    INDEX(_xlfn.ANCHORARRAY(_Helper_FilterResults!$A$1), ROW()-ROW($D$8)+1, 1),
    ""
)</f>
        <v>106190529</v>
      </c>
      <c r="E154" s="5" t="str" cm="1">
        <f t="array" ref="E154">IF(
    ROW()-ROW($D$8)+1 &lt;= ROWS(_xlfn.ANCHORARRAY(_Helper_FilterResults!$A$1)),
    INDEX(_xlfn.ANCHORARRAY(_Helper_FilterResults!$A$1), ROW()-ROW($D$8)+1, 2),
    ""
)</f>
        <v>USC ARCADIA HOSPITAL</v>
      </c>
      <c r="F154" s="5" t="str" cm="1">
        <f t="array" ref="F154">IF(
    ROW()-ROW($D$8)+1 &lt;= ROWS(_xlfn.ANCHORARRAY(_Helper_FilterResults!$A$1)),
    INDEX(_xlfn.ANCHORARRAY(_Helper_FilterResults!$A$1), ROW()-ROW($D$8)+1, 3),
    ""
)</f>
        <v>300 WEST HUNTINGTON DRIVE</v>
      </c>
      <c r="G154" s="5" t="str" cm="1">
        <f t="array" ref="G154">IF(
    ROW()-ROW($D$8)+1 &lt;= ROWS(_xlfn.ANCHORARRAY(_Helper_FilterResults!$A$1)),
    INDEX(_xlfn.ANCHORARRAY(_Helper_FilterResults!$A$1), ROW()-ROW($D$8)+1, 4),
    ""
)</f>
        <v>ARCADIA</v>
      </c>
      <c r="H154" s="5" cm="1">
        <f t="array" ref="H154">IF(
    ROW()-ROW($D$8)+1 &lt;= ROWS(_xlfn.ANCHORARRAY(_Helper_FilterResults!$A$1)),
    INDEX(_xlfn.ANCHORARRAY(_Helper_FilterResults!$A$1), ROW()-ROW($D$8)+1, 5),
    ""
)</f>
        <v>91007</v>
      </c>
      <c r="I154" s="28" t="str" cm="1">
        <f t="array" ref="I154">IF(
    ROW()-ROW($D$8)+1 &lt;= ROWS(_xlfn.ANCHORARRAY(_Helper_FilterResults!$A$1)),
    INDEX(_xlfn.ANCHORARRAY(_Helper_FilterResults!$A$1), ROW()-ROW($D$8)+1, 6),
    ""
)</f>
        <v>District 49</v>
      </c>
      <c r="J154" s="28" t="str" cm="1">
        <f t="array" ref="J154">IF(
    ROW()-ROW($D$8)+1 &lt;= ROWS(_xlfn.ANCHORARRAY(_Helper_FilterResults!$A$1)),
    INDEX(_xlfn.ANCHORARRAY(_Helper_FilterResults!$A$1), ROW()-ROW($D$8)+1, 7),
    ""
)</f>
        <v>District 25</v>
      </c>
      <c r="K154" s="28" t="str" cm="1">
        <f t="array" ref="K154">IF(
    ROW()-ROW($D$8)+1 &lt;= ROWS(_xlfn.ANCHORARRAY(_Helper_FilterResults!$A$1)),
    INDEX(_xlfn.ANCHORARRAY(_Helper_FilterResults!$A$1), ROW()-ROW($D$8)+1, 8),
    ""
)</f>
        <v>District 28</v>
      </c>
      <c r="L154" s="28" t="str" cm="1">
        <f t="array" ref="L154">IF(
    ROW()-ROW($D$8)+1 &lt;= ROWS(_xlfn.ANCHORARRAY(_Helper_FilterResults!$A$1)),
    INDEX(_xlfn.ANCHORARRAY(_Helper_FilterResults!$A$1), ROW()-ROW($D$8)+1, 9),
    ""
)</f>
        <v>District 28</v>
      </c>
      <c r="M154" s="28" t="str" cm="1">
        <f t="array" ref="M154">IF(
    ROW()-ROW($D$8)+1 &lt;= ROWS(_xlfn.ANCHORARRAY(_Helper_FilterResults!$A$1)),
    INDEX(_xlfn.ANCHORARRAY(_Helper_FilterResults!$A$1), ROW()-ROW($D$8)+1, 10),
    ""
)</f>
        <v>No</v>
      </c>
      <c r="N154" s="34" t="str" cm="1">
        <f t="array" ref="N154">IF(
    ROW()-ROW($D$8)+1 &lt;= ROWS(_xlfn.ANCHORARRAY(_Helper_FilterResults!$A$1)),
    INDEX(_xlfn.ANCHORARRAY(_Helper_FilterResults!$A$1), ROW()-ROW($D$8)+1, 11),
    ""
)</f>
        <v>No</v>
      </c>
      <c r="O154" s="28" t="str" cm="1">
        <f t="array" ref="O154">IF(
    ROW()-ROW($D$8)+1 &lt;= ROWS(_xlfn.ANCHORARRAY(_Helper_FilterResults!$A$1)),
    INDEX(_xlfn.ANCHORARRAY(_Helper_FilterResults!$A$1), ROW()-ROW($D$8)+1, 12),
    ""
)</f>
        <v>NA</v>
      </c>
      <c r="P154" s="33" t="str" cm="1">
        <f t="array" ref="P154">IF(
    ROW()-ROW($D$8)+1 &lt;= ROWS(_xlfn.ANCHORARRAY(_Helper_FilterResults!$A$1)),
    INDEX(_xlfn.ANCHORARRAY(_Helper_FilterResults!$A$1), ROW()-ROW($D$8)+1, 13),
    ""
)</f>
        <v>General Acute Care Hospital</v>
      </c>
      <c r="Q154" s="33" t="str" cm="1">
        <f t="array" ref="Q154">IF(
    ROW()-ROW($D$8)+1 &lt;= ROWS(_xlfn.ANCHORARRAY(_Helper_FilterResults!$A$1)),
    INDEX(_xlfn.ANCHORARRAY(_Helper_FilterResults!$A$1), ROW()-ROW($D$8)+1, 14),
    ""
)</f>
        <v>Non-Profit Corporation</v>
      </c>
    </row>
    <row r="155" spans="4:17" x14ac:dyDescent="0.3">
      <c r="D155" s="5" cm="1">
        <f t="array" ref="D155">IF(
    ROW()-ROW($D$8)+1 &lt;= ROWS(_xlfn.ANCHORARRAY(_Helper_FilterResults!$A$1)),
    INDEX(_xlfn.ANCHORARRAY(_Helper_FilterResults!$A$1), ROW()-ROW($D$8)+1, 1),
    ""
)</f>
        <v>106190534</v>
      </c>
      <c r="E155" s="5" t="str" cm="1">
        <f t="array" ref="E155">IF(
    ROW()-ROW($D$8)+1 &lt;= ROWS(_xlfn.ANCHORARRAY(_Helper_FilterResults!$A$1)),
    INDEX(_xlfn.ANCHORARRAY(_Helper_FilterResults!$A$1), ROW()-ROW($D$8)+1, 2),
    ""
)</f>
        <v>OLYMPIA MEDICAL CENTER</v>
      </c>
      <c r="F155" s="5" t="str" cm="1">
        <f t="array" ref="F155">IF(
    ROW()-ROW($D$8)+1 &lt;= ROWS(_xlfn.ANCHORARRAY(_Helper_FilterResults!$A$1)),
    INDEX(_xlfn.ANCHORARRAY(_Helper_FilterResults!$A$1), ROW()-ROW($D$8)+1, 3),
    ""
)</f>
        <v>5900 WEST OLYMPIC BLVD</v>
      </c>
      <c r="G155" s="5" t="str" cm="1">
        <f t="array" ref="G155">IF(
    ROW()-ROW($D$8)+1 &lt;= ROWS(_xlfn.ANCHORARRAY(_Helper_FilterResults!$A$1)),
    INDEX(_xlfn.ANCHORARRAY(_Helper_FilterResults!$A$1), ROW()-ROW($D$8)+1, 4),
    ""
)</f>
        <v>LOS ANGELES</v>
      </c>
      <c r="H155" s="5" cm="1">
        <f t="array" ref="H155">IF(
    ROW()-ROW($D$8)+1 &lt;= ROWS(_xlfn.ANCHORARRAY(_Helper_FilterResults!$A$1)),
    INDEX(_xlfn.ANCHORARRAY(_Helper_FilterResults!$A$1), ROW()-ROW($D$8)+1, 5),
    ""
)</f>
        <v>90036</v>
      </c>
      <c r="I155" s="28" t="str" cm="1">
        <f t="array" ref="I155">IF(
    ROW()-ROW($D$8)+1 &lt;= ROWS(_xlfn.ANCHORARRAY(_Helper_FilterResults!$A$1)),
    INDEX(_xlfn.ANCHORARRAY(_Helper_FilterResults!$A$1), ROW()-ROW($D$8)+1, 6),
    ""
)</f>
        <v>District 55</v>
      </c>
      <c r="J155" s="28" t="str" cm="1">
        <f t="array" ref="J155">IF(
    ROW()-ROW($D$8)+1 &lt;= ROWS(_xlfn.ANCHORARRAY(_Helper_FilterResults!$A$1)),
    INDEX(_xlfn.ANCHORARRAY(_Helper_FilterResults!$A$1), ROW()-ROW($D$8)+1, 7),
    ""
)</f>
        <v>District 28</v>
      </c>
      <c r="K155" s="28" t="str" cm="1">
        <f t="array" ref="K155">IF(
    ROW()-ROW($D$8)+1 &lt;= ROWS(_xlfn.ANCHORARRAY(_Helper_FilterResults!$A$1)),
    INDEX(_xlfn.ANCHORARRAY(_Helper_FilterResults!$A$1), ROW()-ROW($D$8)+1, 8),
    ""
)</f>
        <v>District 30</v>
      </c>
      <c r="L155" s="28" t="str" cm="1">
        <f t="array" ref="L155">IF(
    ROW()-ROW($D$8)+1 &lt;= ROWS(_xlfn.ANCHORARRAY(_Helper_FilterResults!$A$1)),
    INDEX(_xlfn.ANCHORARRAY(_Helper_FilterResults!$A$1), ROW()-ROW($D$8)+1, 9),
    ""
)</f>
        <v>District 30</v>
      </c>
      <c r="M155" s="28" t="str" cm="1">
        <f t="array" ref="M155">IF(
    ROW()-ROW($D$8)+1 &lt;= ROWS(_xlfn.ANCHORARRAY(_Helper_FilterResults!$A$1)),
    INDEX(_xlfn.ANCHORARRAY(_Helper_FilterResults!$A$1), ROW()-ROW($D$8)+1, 10),
    ""
)</f>
        <v>No</v>
      </c>
      <c r="N155" s="34" t="str" cm="1">
        <f t="array" ref="N155">IF(
    ROW()-ROW($D$8)+1 &lt;= ROWS(_xlfn.ANCHORARRAY(_Helper_FilterResults!$A$1)),
    INDEX(_xlfn.ANCHORARRAY(_Helper_FilterResults!$A$1), ROW()-ROW($D$8)+1, 11),
    ""
)</f>
        <v>No</v>
      </c>
      <c r="O155" s="28" t="str" cm="1">
        <f t="array" ref="O155">IF(
    ROW()-ROW($D$8)+1 &lt;= ROWS(_xlfn.ANCHORARRAY(_Helper_FilterResults!$A$1)),
    INDEX(_xlfn.ANCHORARRAY(_Helper_FilterResults!$A$1), ROW()-ROW($D$8)+1, 12),
    ""
)</f>
        <v>NA</v>
      </c>
      <c r="P155" s="33" t="str" cm="1">
        <f t="array" ref="P155">IF(
    ROW()-ROW($D$8)+1 &lt;= ROWS(_xlfn.ANCHORARRAY(_Helper_FilterResults!$A$1)),
    INDEX(_xlfn.ANCHORARRAY(_Helper_FilterResults!$A$1), ROW()-ROW($D$8)+1, 13),
    ""
)</f>
        <v>General Acute Care Hospital</v>
      </c>
      <c r="Q155" s="33" t="str" cm="1">
        <f t="array" ref="Q155">IF(
    ROW()-ROW($D$8)+1 &lt;= ROWS(_xlfn.ANCHORARRAY(_Helper_FilterResults!$A$1)),
    INDEX(_xlfn.ANCHORARRAY(_Helper_FilterResults!$A$1), ROW()-ROW($D$8)+1, 14),
    ""
)</f>
        <v>NA</v>
      </c>
    </row>
    <row r="156" spans="4:17" x14ac:dyDescent="0.3">
      <c r="D156" s="5" cm="1">
        <f t="array" ref="D156">IF(
    ROW()-ROW($D$8)+1 &lt;= ROWS(_xlfn.ANCHORARRAY(_Helper_FilterResults!$A$1)),
    INDEX(_xlfn.ANCHORARRAY(_Helper_FilterResults!$A$1), ROW()-ROW($D$8)+1, 1),
    ""
)</f>
        <v>106190541</v>
      </c>
      <c r="E156" s="5" t="str" cm="1">
        <f t="array" ref="E156">IF(
    ROW()-ROW($D$8)+1 &lt;= ROWS(_xlfn.ANCHORARRAY(_Helper_FilterResults!$A$1)),
    INDEX(_xlfn.ANCHORARRAY(_Helper_FilterResults!$A$1), ROW()-ROW($D$8)+1, 2),
    ""
)</f>
        <v>MONROVIA MEMORIAL HOSPITAL</v>
      </c>
      <c r="F156" s="5" t="str" cm="1">
        <f t="array" ref="F156">IF(
    ROW()-ROW($D$8)+1 &lt;= ROWS(_xlfn.ANCHORARRAY(_Helper_FilterResults!$A$1)),
    INDEX(_xlfn.ANCHORARRAY(_Helper_FilterResults!$A$1), ROW()-ROW($D$8)+1, 3),
    ""
)</f>
        <v>323 SOUTH HELIOTROPE AVENUE</v>
      </c>
      <c r="G156" s="5" t="str" cm="1">
        <f t="array" ref="G156">IF(
    ROW()-ROW($D$8)+1 &lt;= ROWS(_xlfn.ANCHORARRAY(_Helper_FilterResults!$A$1)),
    INDEX(_xlfn.ANCHORARRAY(_Helper_FilterResults!$A$1), ROW()-ROW($D$8)+1, 4),
    ""
)</f>
        <v>MONROVIA</v>
      </c>
      <c r="H156" s="5" cm="1">
        <f t="array" ref="H156">IF(
    ROW()-ROW($D$8)+1 &lt;= ROWS(_xlfn.ANCHORARRAY(_Helper_FilterResults!$A$1)),
    INDEX(_xlfn.ANCHORARRAY(_Helper_FilterResults!$A$1), ROW()-ROW($D$8)+1, 5),
    ""
)</f>
        <v>91016</v>
      </c>
      <c r="I156" s="28" t="str" cm="1">
        <f t="array" ref="I156">IF(
    ROW()-ROW($D$8)+1 &lt;= ROWS(_xlfn.ANCHORARRAY(_Helper_FilterResults!$A$1)),
    INDEX(_xlfn.ANCHORARRAY(_Helper_FilterResults!$A$1), ROW()-ROW($D$8)+1, 6),
    ""
)</f>
        <v>District 41</v>
      </c>
      <c r="J156" s="28" t="str" cm="1">
        <f t="array" ref="J156">IF(
    ROW()-ROW($D$8)+1 &lt;= ROWS(_xlfn.ANCHORARRAY(_Helper_FilterResults!$A$1)),
    INDEX(_xlfn.ANCHORARRAY(_Helper_FilterResults!$A$1), ROW()-ROW($D$8)+1, 7),
    ""
)</f>
        <v>District 25</v>
      </c>
      <c r="K156" s="28" t="str" cm="1">
        <f t="array" ref="K156">IF(
    ROW()-ROW($D$8)+1 &lt;= ROWS(_xlfn.ANCHORARRAY(_Helper_FilterResults!$A$1)),
    INDEX(_xlfn.ANCHORARRAY(_Helper_FilterResults!$A$1), ROW()-ROW($D$8)+1, 8),
    ""
)</f>
        <v>District 31</v>
      </c>
      <c r="L156" s="28" t="str" cm="1">
        <f t="array" ref="L156">IF(
    ROW()-ROW($D$8)+1 &lt;= ROWS(_xlfn.ANCHORARRAY(_Helper_FilterResults!$A$1)),
    INDEX(_xlfn.ANCHORARRAY(_Helper_FilterResults!$A$1), ROW()-ROW($D$8)+1, 9),
    ""
)</f>
        <v>District 31</v>
      </c>
      <c r="M156" s="28" t="str" cm="1">
        <f t="array" ref="M156">IF(
    ROW()-ROW($D$8)+1 &lt;= ROWS(_xlfn.ANCHORARRAY(_Helper_FilterResults!$A$1)),
    INDEX(_xlfn.ANCHORARRAY(_Helper_FilterResults!$A$1), ROW()-ROW($D$8)+1, 10),
    ""
)</f>
        <v>No</v>
      </c>
      <c r="N156" s="34" t="str" cm="1">
        <f t="array" ref="N156">IF(
    ROW()-ROW($D$8)+1 &lt;= ROWS(_xlfn.ANCHORARRAY(_Helper_FilterResults!$A$1)),
    INDEX(_xlfn.ANCHORARRAY(_Helper_FilterResults!$A$1), ROW()-ROW($D$8)+1, 11),
    ""
)</f>
        <v>No</v>
      </c>
      <c r="O156" s="28" t="str" cm="1">
        <f t="array" ref="O156">IF(
    ROW()-ROW($D$8)+1 &lt;= ROWS(_xlfn.ANCHORARRAY(_Helper_FilterResults!$A$1)),
    INDEX(_xlfn.ANCHORARRAY(_Helper_FilterResults!$A$1), ROW()-ROW($D$8)+1, 12),
    ""
)</f>
        <v>NA</v>
      </c>
      <c r="P156" s="33" t="str" cm="1">
        <f t="array" ref="P156">IF(
    ROW()-ROW($D$8)+1 &lt;= ROWS(_xlfn.ANCHORARRAY(_Helper_FilterResults!$A$1)),
    INDEX(_xlfn.ANCHORARRAY(_Helper_FilterResults!$A$1), ROW()-ROW($D$8)+1, 13),
    ""
)</f>
        <v>General Acute Care Hospital</v>
      </c>
      <c r="Q156" s="33" t="str" cm="1">
        <f t="array" ref="Q156">IF(
    ROW()-ROW($D$8)+1 &lt;= ROWS(_xlfn.ANCHORARRAY(_Helper_FilterResults!$A$1)),
    INDEX(_xlfn.ANCHORARRAY(_Helper_FilterResults!$A$1), ROW()-ROW($D$8)+1, 14),
    ""
)</f>
        <v>Investor - LLC</v>
      </c>
    </row>
    <row r="157" spans="4:17" x14ac:dyDescent="0.3">
      <c r="D157" s="5" cm="1">
        <f t="array" ref="D157">IF(
    ROW()-ROW($D$8)+1 &lt;= ROWS(_xlfn.ANCHORARRAY(_Helper_FilterResults!$A$1)),
    INDEX(_xlfn.ANCHORARRAY(_Helper_FilterResults!$A$1), ROW()-ROW($D$8)+1, 1),
    ""
)</f>
        <v>106190547</v>
      </c>
      <c r="E157" s="5" t="str" cm="1">
        <f t="array" ref="E157">IF(
    ROW()-ROW($D$8)+1 &lt;= ROWS(_xlfn.ANCHORARRAY(_Helper_FilterResults!$A$1)),
    INDEX(_xlfn.ANCHORARRAY(_Helper_FilterResults!$A$1), ROW()-ROW($D$8)+1, 2),
    ""
)</f>
        <v>MONTEREY PARK HOSPITAL</v>
      </c>
      <c r="F157" s="5" t="str" cm="1">
        <f t="array" ref="F157">IF(
    ROW()-ROW($D$8)+1 &lt;= ROWS(_xlfn.ANCHORARRAY(_Helper_FilterResults!$A$1)),
    INDEX(_xlfn.ANCHORARRAY(_Helper_FilterResults!$A$1), ROW()-ROW($D$8)+1, 3),
    ""
)</f>
        <v>900 SOUTH ATLANTIC BOULEVARD</v>
      </c>
      <c r="G157" s="5" t="str" cm="1">
        <f t="array" ref="G157">IF(
    ROW()-ROW($D$8)+1 &lt;= ROWS(_xlfn.ANCHORARRAY(_Helper_FilterResults!$A$1)),
    INDEX(_xlfn.ANCHORARRAY(_Helper_FilterResults!$A$1), ROW()-ROW($D$8)+1, 4),
    ""
)</f>
        <v>MONTEREY PARK</v>
      </c>
      <c r="H157" s="5" t="str" cm="1">
        <f t="array" ref="H157">IF(
    ROW()-ROW($D$8)+1 &lt;= ROWS(_xlfn.ANCHORARRAY(_Helper_FilterResults!$A$1)),
    INDEX(_xlfn.ANCHORARRAY(_Helper_FilterResults!$A$1), ROW()-ROW($D$8)+1, 5),
    ""
)</f>
        <v>91754-4780</v>
      </c>
      <c r="I157" s="28" t="str" cm="1">
        <f t="array" ref="I157">IF(
    ROW()-ROW($D$8)+1 &lt;= ROWS(_xlfn.ANCHORARRAY(_Helper_FilterResults!$A$1)),
    INDEX(_xlfn.ANCHORARRAY(_Helper_FilterResults!$A$1), ROW()-ROW($D$8)+1, 6),
    ""
)</f>
        <v>District 49</v>
      </c>
      <c r="J157" s="28" t="str" cm="1">
        <f t="array" ref="J157">IF(
    ROW()-ROW($D$8)+1 &lt;= ROWS(_xlfn.ANCHORARRAY(_Helper_FilterResults!$A$1)),
    INDEX(_xlfn.ANCHORARRAY(_Helper_FilterResults!$A$1), ROW()-ROW($D$8)+1, 7),
    ""
)</f>
        <v>District 25</v>
      </c>
      <c r="K157" s="28" t="str" cm="1">
        <f t="array" ref="K157">IF(
    ROW()-ROW($D$8)+1 &lt;= ROWS(_xlfn.ANCHORARRAY(_Helper_FilterResults!$A$1)),
    INDEX(_xlfn.ANCHORARRAY(_Helper_FilterResults!$A$1), ROW()-ROW($D$8)+1, 8),
    ""
)</f>
        <v>District 28</v>
      </c>
      <c r="L157" s="28" t="str" cm="1">
        <f t="array" ref="L157">IF(
    ROW()-ROW($D$8)+1 &lt;= ROWS(_xlfn.ANCHORARRAY(_Helper_FilterResults!$A$1)),
    INDEX(_xlfn.ANCHORARRAY(_Helper_FilterResults!$A$1), ROW()-ROW($D$8)+1, 9),
    ""
)</f>
        <v>District 28</v>
      </c>
      <c r="M157" s="28" t="str" cm="1">
        <f t="array" ref="M157">IF(
    ROW()-ROW($D$8)+1 &lt;= ROWS(_xlfn.ANCHORARRAY(_Helper_FilterResults!$A$1)),
    INDEX(_xlfn.ANCHORARRAY(_Helper_FilterResults!$A$1), ROW()-ROW($D$8)+1, 10),
    ""
)</f>
        <v>No</v>
      </c>
      <c r="N157" s="34" t="str" cm="1">
        <f t="array" ref="N157">IF(
    ROW()-ROW($D$8)+1 &lt;= ROWS(_xlfn.ANCHORARRAY(_Helper_FilterResults!$A$1)),
    INDEX(_xlfn.ANCHORARRAY(_Helper_FilterResults!$A$1), ROW()-ROW($D$8)+1, 11),
    ""
)</f>
        <v>No</v>
      </c>
      <c r="O157" s="28" t="str" cm="1">
        <f t="array" ref="O157">IF(
    ROW()-ROW($D$8)+1 &lt;= ROWS(_xlfn.ANCHORARRAY(_Helper_FilterResults!$A$1)),
    INDEX(_xlfn.ANCHORARRAY(_Helper_FilterResults!$A$1), ROW()-ROW($D$8)+1, 12),
    ""
)</f>
        <v>NA</v>
      </c>
      <c r="P157" s="33" t="str" cm="1">
        <f t="array" ref="P157">IF(
    ROW()-ROW($D$8)+1 &lt;= ROWS(_xlfn.ANCHORARRAY(_Helper_FilterResults!$A$1)),
    INDEX(_xlfn.ANCHORARRAY(_Helper_FilterResults!$A$1), ROW()-ROW($D$8)+1, 13),
    ""
)</f>
        <v>General Acute Care Hospital</v>
      </c>
      <c r="Q157" s="33" t="str" cm="1">
        <f t="array" ref="Q157">IF(
    ROW()-ROW($D$8)+1 &lt;= ROWS(_xlfn.ANCHORARRAY(_Helper_FilterResults!$A$1)),
    INDEX(_xlfn.ANCHORARRAY(_Helper_FilterResults!$A$1), ROW()-ROW($D$8)+1, 14),
    ""
)</f>
        <v>Investor - Partnership</v>
      </c>
    </row>
    <row r="158" spans="4:17" x14ac:dyDescent="0.3">
      <c r="D158" s="5" cm="1">
        <f t="array" ref="D158">IF(
    ROW()-ROW($D$8)+1 &lt;= ROWS(_xlfn.ANCHORARRAY(_Helper_FilterResults!$A$1)),
    INDEX(_xlfn.ANCHORARRAY(_Helper_FilterResults!$A$1), ROW()-ROW($D$8)+1, 1),
    ""
)</f>
        <v>106190552</v>
      </c>
      <c r="E158" s="5" t="str" cm="1">
        <f t="array" ref="E158">IF(
    ROW()-ROW($D$8)+1 &lt;= ROWS(_xlfn.ANCHORARRAY(_Helper_FilterResults!$A$1)),
    INDEX(_xlfn.ANCHORARRAY(_Helper_FilterResults!$A$1), ROW()-ROW($D$8)+1, 2),
    ""
)</f>
        <v>MOTION PICTURE AND TELEVISION HOSPITAL</v>
      </c>
      <c r="F158" s="5" t="str" cm="1">
        <f t="array" ref="F158">IF(
    ROW()-ROW($D$8)+1 &lt;= ROWS(_xlfn.ANCHORARRAY(_Helper_FilterResults!$A$1)),
    INDEX(_xlfn.ANCHORARRAY(_Helper_FilterResults!$A$1), ROW()-ROW($D$8)+1, 3),
    ""
)</f>
        <v>23388 MULHOLLAND DRIVE</v>
      </c>
      <c r="G158" s="5" t="str" cm="1">
        <f t="array" ref="G158">IF(
    ROW()-ROW($D$8)+1 &lt;= ROWS(_xlfn.ANCHORARRAY(_Helper_FilterResults!$A$1)),
    INDEX(_xlfn.ANCHORARRAY(_Helper_FilterResults!$A$1), ROW()-ROW($D$8)+1, 4),
    ""
)</f>
        <v>WOODLAND HILLS</v>
      </c>
      <c r="H158" s="5" cm="1">
        <f t="array" ref="H158">IF(
    ROW()-ROW($D$8)+1 &lt;= ROWS(_xlfn.ANCHORARRAY(_Helper_FilterResults!$A$1)),
    INDEX(_xlfn.ANCHORARRAY(_Helper_FilterResults!$A$1), ROW()-ROW($D$8)+1, 5),
    ""
)</f>
        <v>91364</v>
      </c>
      <c r="I158" s="28" t="str" cm="1">
        <f t="array" ref="I158">IF(
    ROW()-ROW($D$8)+1 &lt;= ROWS(_xlfn.ANCHORARRAY(_Helper_FilterResults!$A$1)),
    INDEX(_xlfn.ANCHORARRAY(_Helper_FilterResults!$A$1), ROW()-ROW($D$8)+1, 6),
    ""
)</f>
        <v>District 46</v>
      </c>
      <c r="J158" s="28" t="str" cm="1">
        <f t="array" ref="J158">IF(
    ROW()-ROW($D$8)+1 &lt;= ROWS(_xlfn.ANCHORARRAY(_Helper_FilterResults!$A$1)),
    INDEX(_xlfn.ANCHORARRAY(_Helper_FilterResults!$A$1), ROW()-ROW($D$8)+1, 7),
    ""
)</f>
        <v>District 27</v>
      </c>
      <c r="K158" s="28" t="str" cm="1">
        <f t="array" ref="K158">IF(
    ROW()-ROW($D$8)+1 &lt;= ROWS(_xlfn.ANCHORARRAY(_Helper_FilterResults!$A$1)),
    INDEX(_xlfn.ANCHORARRAY(_Helper_FilterResults!$A$1), ROW()-ROW($D$8)+1, 8),
    ""
)</f>
        <v>District 32</v>
      </c>
      <c r="L158" s="28" t="str" cm="1">
        <f t="array" ref="L158">IF(
    ROW()-ROW($D$8)+1 &lt;= ROWS(_xlfn.ANCHORARRAY(_Helper_FilterResults!$A$1)),
    INDEX(_xlfn.ANCHORARRAY(_Helper_FilterResults!$A$1), ROW()-ROW($D$8)+1, 9),
    ""
)</f>
        <v>District 26</v>
      </c>
      <c r="M158" s="28" t="str" cm="1">
        <f t="array" ref="M158">IF(
    ROW()-ROW($D$8)+1 &lt;= ROWS(_xlfn.ANCHORARRAY(_Helper_FilterResults!$A$1)),
    INDEX(_xlfn.ANCHORARRAY(_Helper_FilterResults!$A$1), ROW()-ROW($D$8)+1, 10),
    ""
)</f>
        <v>No</v>
      </c>
      <c r="N158" s="34" t="str" cm="1">
        <f t="array" ref="N158">IF(
    ROW()-ROW($D$8)+1 &lt;= ROWS(_xlfn.ANCHORARRAY(_Helper_FilterResults!$A$1)),
    INDEX(_xlfn.ANCHORARRAY(_Helper_FilterResults!$A$1), ROW()-ROW($D$8)+1, 11),
    ""
)</f>
        <v>No</v>
      </c>
      <c r="O158" s="28" t="str" cm="1">
        <f t="array" ref="O158">IF(
    ROW()-ROW($D$8)+1 &lt;= ROWS(_xlfn.ANCHORARRAY(_Helper_FilterResults!$A$1)),
    INDEX(_xlfn.ANCHORARRAY(_Helper_FilterResults!$A$1), ROW()-ROW($D$8)+1, 12),
    ""
)</f>
        <v>NA</v>
      </c>
      <c r="P158" s="33" t="str" cm="1">
        <f t="array" ref="P158">IF(
    ROW()-ROW($D$8)+1 &lt;= ROWS(_xlfn.ANCHORARRAY(_Helper_FilterResults!$A$1)),
    INDEX(_xlfn.ANCHORARRAY(_Helper_FilterResults!$A$1), ROW()-ROW($D$8)+1, 13),
    ""
)</f>
        <v>Acute Psychiatric Hospital</v>
      </c>
      <c r="Q158" s="33" t="str" cm="1">
        <f t="array" ref="Q158">IF(
    ROW()-ROW($D$8)+1 &lt;= ROWS(_xlfn.ANCHORARRAY(_Helper_FilterResults!$A$1)),
    INDEX(_xlfn.ANCHORARRAY(_Helper_FilterResults!$A$1), ROW()-ROW($D$8)+1, 14),
    ""
)</f>
        <v>Non-Profit Corporation</v>
      </c>
    </row>
    <row r="159" spans="4:17" x14ac:dyDescent="0.3">
      <c r="D159" s="5" cm="1">
        <f t="array" ref="D159">IF(
    ROW()-ROW($D$8)+1 &lt;= ROWS(_xlfn.ANCHORARRAY(_Helper_FilterResults!$A$1)),
    INDEX(_xlfn.ANCHORARRAY(_Helper_FilterResults!$A$1), ROW()-ROW($D$8)+1, 1),
    ""
)</f>
        <v>106190555</v>
      </c>
      <c r="E159" s="5" t="str" cm="1">
        <f t="array" ref="E159">IF(
    ROW()-ROW($D$8)+1 &lt;= ROWS(_xlfn.ANCHORARRAY(_Helper_FilterResults!$A$1)),
    INDEX(_xlfn.ANCHORARRAY(_Helper_FilterResults!$A$1), ROW()-ROW($D$8)+1, 2),
    ""
)</f>
        <v>CEDARS-SINAI MEDICAL CENTER</v>
      </c>
      <c r="F159" s="5" t="str" cm="1">
        <f t="array" ref="F159">IF(
    ROW()-ROW($D$8)+1 &lt;= ROWS(_xlfn.ANCHORARRAY(_Helper_FilterResults!$A$1)),
    INDEX(_xlfn.ANCHORARRAY(_Helper_FilterResults!$A$1), ROW()-ROW($D$8)+1, 3),
    ""
)</f>
        <v>8700 BEVERLY BOULEVARD</v>
      </c>
      <c r="G159" s="5" t="str" cm="1">
        <f t="array" ref="G159">IF(
    ROW()-ROW($D$8)+1 &lt;= ROWS(_xlfn.ANCHORARRAY(_Helper_FilterResults!$A$1)),
    INDEX(_xlfn.ANCHORARRAY(_Helper_FilterResults!$A$1), ROW()-ROW($D$8)+1, 4),
    ""
)</f>
        <v>LOS ANGELES</v>
      </c>
      <c r="H159" s="5" cm="1">
        <f t="array" ref="H159">IF(
    ROW()-ROW($D$8)+1 &lt;= ROWS(_xlfn.ANCHORARRAY(_Helper_FilterResults!$A$1)),
    INDEX(_xlfn.ANCHORARRAY(_Helper_FilterResults!$A$1), ROW()-ROW($D$8)+1, 5),
    ""
)</f>
        <v>90048</v>
      </c>
      <c r="I159" s="28" t="str" cm="1">
        <f t="array" ref="I159">IF(
    ROW()-ROW($D$8)+1 &lt;= ROWS(_xlfn.ANCHORARRAY(_Helper_FilterResults!$A$1)),
    INDEX(_xlfn.ANCHORARRAY(_Helper_FilterResults!$A$1), ROW()-ROW($D$8)+1, 6),
    ""
)</f>
        <v>District 55</v>
      </c>
      <c r="J159" s="28" t="str" cm="1">
        <f t="array" ref="J159">IF(
    ROW()-ROW($D$8)+1 &lt;= ROWS(_xlfn.ANCHORARRAY(_Helper_FilterResults!$A$1)),
    INDEX(_xlfn.ANCHORARRAY(_Helper_FilterResults!$A$1), ROW()-ROW($D$8)+1, 7),
    ""
)</f>
        <v>District 24</v>
      </c>
      <c r="K159" s="28" t="str" cm="1">
        <f t="array" ref="K159">IF(
    ROW()-ROW($D$8)+1 &lt;= ROWS(_xlfn.ANCHORARRAY(_Helper_FilterResults!$A$1)),
    INDEX(_xlfn.ANCHORARRAY(_Helper_FilterResults!$A$1), ROW()-ROW($D$8)+1, 8),
    ""
)</f>
        <v>District 30</v>
      </c>
      <c r="L159" s="28" t="str" cm="1">
        <f t="array" ref="L159">IF(
    ROW()-ROW($D$8)+1 &lt;= ROWS(_xlfn.ANCHORARRAY(_Helper_FilterResults!$A$1)),
    INDEX(_xlfn.ANCHORARRAY(_Helper_FilterResults!$A$1), ROW()-ROW($D$8)+1, 9),
    ""
)</f>
        <v>District 30</v>
      </c>
      <c r="M159" s="28" t="str" cm="1">
        <f t="array" ref="M159">IF(
    ROW()-ROW($D$8)+1 &lt;= ROWS(_xlfn.ANCHORARRAY(_Helper_FilterResults!$A$1)),
    INDEX(_xlfn.ANCHORARRAY(_Helper_FilterResults!$A$1), ROW()-ROW($D$8)+1, 10),
    ""
)</f>
        <v>Yes</v>
      </c>
      <c r="N159" s="34" t="str" cm="1">
        <f t="array" ref="N159">IF(
    ROW()-ROW($D$8)+1 &lt;= ROWS(_xlfn.ANCHORARRAY(_Helper_FilterResults!$A$1)),
    INDEX(_xlfn.ANCHORARRAY(_Helper_FilterResults!$A$1), ROW()-ROW($D$8)+1, 11),
    ""
)</f>
        <v>No</v>
      </c>
      <c r="O159" s="28" t="str" cm="1">
        <f t="array" ref="O159">IF(
    ROW()-ROW($D$8)+1 &lt;= ROWS(_xlfn.ANCHORARRAY(_Helper_FilterResults!$A$1)),
    INDEX(_xlfn.ANCHORARRAY(_Helper_FilterResults!$A$1), ROW()-ROW($D$8)+1, 12),
    ""
)</f>
        <v>Level I &amp; Level II - Ped</v>
      </c>
      <c r="P159" s="33" t="str" cm="1">
        <f t="array" ref="P159">IF(
    ROW()-ROW($D$8)+1 &lt;= ROWS(_xlfn.ANCHORARRAY(_Helper_FilterResults!$A$1)),
    INDEX(_xlfn.ANCHORARRAY(_Helper_FilterResults!$A$1), ROW()-ROW($D$8)+1, 13),
    ""
)</f>
        <v>General Acute Care Hospital</v>
      </c>
      <c r="Q159" s="33" t="str" cm="1">
        <f t="array" ref="Q159">IF(
    ROW()-ROW($D$8)+1 &lt;= ROWS(_xlfn.ANCHORARRAY(_Helper_FilterResults!$A$1)),
    INDEX(_xlfn.ANCHORARRAY(_Helper_FilterResults!$A$1), ROW()-ROW($D$8)+1, 14),
    ""
)</f>
        <v>Non-Profit Corporation</v>
      </c>
    </row>
    <row r="160" spans="4:17" x14ac:dyDescent="0.3">
      <c r="D160" s="5" cm="1">
        <f t="array" ref="D160">IF(
    ROW()-ROW($D$8)+1 &lt;= ROWS(_xlfn.ANCHORARRAY(_Helper_FilterResults!$A$1)),
    INDEX(_xlfn.ANCHORARRAY(_Helper_FilterResults!$A$1), ROW()-ROW($D$8)+1, 1),
    ""
)</f>
        <v>106190568</v>
      </c>
      <c r="E160" s="5" t="str" cm="1">
        <f t="array" ref="E160">IF(
    ROW()-ROW($D$8)+1 &lt;= ROWS(_xlfn.ANCHORARRAY(_Helper_FilterResults!$A$1)),
    INDEX(_xlfn.ANCHORARRAY(_Helper_FilterResults!$A$1), ROW()-ROW($D$8)+1, 2),
    ""
)</f>
        <v>NORTHRIDGE HOSPITAL MEDICAL CENTER</v>
      </c>
      <c r="F160" s="5" t="str" cm="1">
        <f t="array" ref="F160">IF(
    ROW()-ROW($D$8)+1 &lt;= ROWS(_xlfn.ANCHORARRAY(_Helper_FilterResults!$A$1)),
    INDEX(_xlfn.ANCHORARRAY(_Helper_FilterResults!$A$1), ROW()-ROW($D$8)+1, 3),
    ""
)</f>
        <v>18300 ROSCOE BOULEVARD</v>
      </c>
      <c r="G160" s="5" t="str" cm="1">
        <f t="array" ref="G160">IF(
    ROW()-ROW($D$8)+1 &lt;= ROWS(_xlfn.ANCHORARRAY(_Helper_FilterResults!$A$1)),
    INDEX(_xlfn.ANCHORARRAY(_Helper_FilterResults!$A$1), ROW()-ROW($D$8)+1, 4),
    ""
)</f>
        <v>NORTHRIDGE</v>
      </c>
      <c r="H160" s="5" cm="1">
        <f t="array" ref="H160">IF(
    ROW()-ROW($D$8)+1 &lt;= ROWS(_xlfn.ANCHORARRAY(_Helper_FilterResults!$A$1)),
    INDEX(_xlfn.ANCHORARRAY(_Helper_FilterResults!$A$1), ROW()-ROW($D$8)+1, 5),
    ""
)</f>
        <v>91325</v>
      </c>
      <c r="I160" s="28" t="str" cm="1">
        <f t="array" ref="I160">IF(
    ROW()-ROW($D$8)+1 &lt;= ROWS(_xlfn.ANCHORARRAY(_Helper_FilterResults!$A$1)),
    INDEX(_xlfn.ANCHORARRAY(_Helper_FilterResults!$A$1), ROW()-ROW($D$8)+1, 6),
    ""
)</f>
        <v>District 46</v>
      </c>
      <c r="J160" s="28" t="str" cm="1">
        <f t="array" ref="J160">IF(
    ROW()-ROW($D$8)+1 &lt;= ROWS(_xlfn.ANCHORARRAY(_Helper_FilterResults!$A$1)),
    INDEX(_xlfn.ANCHORARRAY(_Helper_FilterResults!$A$1), ROW()-ROW($D$8)+1, 7),
    ""
)</f>
        <v>District 20</v>
      </c>
      <c r="K160" s="28" t="str" cm="1">
        <f t="array" ref="K160">IF(
    ROW()-ROW($D$8)+1 &lt;= ROWS(_xlfn.ANCHORARRAY(_Helper_FilterResults!$A$1)),
    INDEX(_xlfn.ANCHORARRAY(_Helper_FilterResults!$A$1), ROW()-ROW($D$8)+1, 8),
    ""
)</f>
        <v>District 29</v>
      </c>
      <c r="L160" s="28" t="str" cm="1">
        <f t="array" ref="L160">IF(
    ROW()-ROW($D$8)+1 &lt;= ROWS(_xlfn.ANCHORARRAY(_Helper_FilterResults!$A$1)),
    INDEX(_xlfn.ANCHORARRAY(_Helper_FilterResults!$A$1), ROW()-ROW($D$8)+1, 9),
    ""
)</f>
        <v>District 27</v>
      </c>
      <c r="M160" s="28" t="str" cm="1">
        <f t="array" ref="M160">IF(
    ROW()-ROW($D$8)+1 &lt;= ROWS(_xlfn.ANCHORARRAY(_Helper_FilterResults!$A$1)),
    INDEX(_xlfn.ANCHORARRAY(_Helper_FilterResults!$A$1), ROW()-ROW($D$8)+1, 10),
    ""
)</f>
        <v>No</v>
      </c>
      <c r="N160" s="34" t="str" cm="1">
        <f t="array" ref="N160">IF(
    ROW()-ROW($D$8)+1 &lt;= ROWS(_xlfn.ANCHORARRAY(_Helper_FilterResults!$A$1)),
    INDEX(_xlfn.ANCHORARRAY(_Helper_FilterResults!$A$1), ROW()-ROW($D$8)+1, 11),
    ""
)</f>
        <v>No</v>
      </c>
      <c r="O160" s="28" t="str" cm="1">
        <f t="array" ref="O160">IF(
    ROW()-ROW($D$8)+1 &lt;= ROWS(_xlfn.ANCHORARRAY(_Helper_FilterResults!$A$1)),
    INDEX(_xlfn.ANCHORARRAY(_Helper_FilterResults!$A$1), ROW()-ROW($D$8)+1, 12),
    ""
)</f>
        <v>Level II &amp; Level II - Ped</v>
      </c>
      <c r="P160" s="33" t="str" cm="1">
        <f t="array" ref="P160">IF(
    ROW()-ROW($D$8)+1 &lt;= ROWS(_xlfn.ANCHORARRAY(_Helper_FilterResults!$A$1)),
    INDEX(_xlfn.ANCHORARRAY(_Helper_FilterResults!$A$1), ROW()-ROW($D$8)+1, 13),
    ""
)</f>
        <v>General Acute Care Hospital</v>
      </c>
      <c r="Q160" s="33" t="str" cm="1">
        <f t="array" ref="Q160">IF(
    ROW()-ROW($D$8)+1 &lt;= ROWS(_xlfn.ANCHORARRAY(_Helper_FilterResults!$A$1)),
    INDEX(_xlfn.ANCHORARRAY(_Helper_FilterResults!$A$1), ROW()-ROW($D$8)+1, 14),
    ""
)</f>
        <v>Non-Profit Corporation</v>
      </c>
    </row>
    <row r="161" spans="4:17" x14ac:dyDescent="0.3">
      <c r="D161" s="5" cm="1">
        <f t="array" ref="D161">IF(
    ROW()-ROW($D$8)+1 &lt;= ROWS(_xlfn.ANCHORARRAY(_Helper_FilterResults!$A$1)),
    INDEX(_xlfn.ANCHORARRAY(_Helper_FilterResults!$A$1), ROW()-ROW($D$8)+1, 1),
    ""
)</f>
        <v>106190570</v>
      </c>
      <c r="E161" s="5" t="str" cm="1">
        <f t="array" ref="E161">IF(
    ROW()-ROW($D$8)+1 &lt;= ROWS(_xlfn.ANCHORARRAY(_Helper_FilterResults!$A$1)),
    INDEX(_xlfn.ANCHORARRAY(_Helper_FilterResults!$A$1), ROW()-ROW($D$8)+1, 2),
    ""
)</f>
        <v>NORWALK COMMUNITY HOSPITAL</v>
      </c>
      <c r="F161" s="5" t="str" cm="1">
        <f t="array" ref="F161">IF(
    ROW()-ROW($D$8)+1 &lt;= ROWS(_xlfn.ANCHORARRAY(_Helper_FilterResults!$A$1)),
    INDEX(_xlfn.ANCHORARRAY(_Helper_FilterResults!$A$1), ROW()-ROW($D$8)+1, 3),
    ""
)</f>
        <v>13222 BLOOMFIELD AVENUE</v>
      </c>
      <c r="G161" s="5" t="str" cm="1">
        <f t="array" ref="G161">IF(
    ROW()-ROW($D$8)+1 &lt;= ROWS(_xlfn.ANCHORARRAY(_Helper_FilterResults!$A$1)),
    INDEX(_xlfn.ANCHORARRAY(_Helper_FilterResults!$A$1), ROW()-ROW($D$8)+1, 4),
    ""
)</f>
        <v>NORWALK</v>
      </c>
      <c r="H161" s="5" cm="1">
        <f t="array" ref="H161">IF(
    ROW()-ROW($D$8)+1 &lt;= ROWS(_xlfn.ANCHORARRAY(_Helper_FilterResults!$A$1)),
    INDEX(_xlfn.ANCHORARRAY(_Helper_FilterResults!$A$1), ROW()-ROW($D$8)+1, 5),
    ""
)</f>
        <v>90650</v>
      </c>
      <c r="I161" s="28" t="str" cm="1">
        <f t="array" ref="I161">IF(
    ROW()-ROW($D$8)+1 &lt;= ROWS(_xlfn.ANCHORARRAY(_Helper_FilterResults!$A$1)),
    INDEX(_xlfn.ANCHORARRAY(_Helper_FilterResults!$A$1), ROW()-ROW($D$8)+1, 6),
    ""
)</f>
        <v>District 64</v>
      </c>
      <c r="J161" s="28" t="str" cm="1">
        <f t="array" ref="J161">IF(
    ROW()-ROW($D$8)+1 &lt;= ROWS(_xlfn.ANCHORARRAY(_Helper_FilterResults!$A$1)),
    INDEX(_xlfn.ANCHORARRAY(_Helper_FilterResults!$A$1), ROW()-ROW($D$8)+1, 7),
    ""
)</f>
        <v>District 30</v>
      </c>
      <c r="K161" s="28" t="str" cm="1">
        <f t="array" ref="K161">IF(
    ROW()-ROW($D$8)+1 &lt;= ROWS(_xlfn.ANCHORARRAY(_Helper_FilterResults!$A$1)),
    INDEX(_xlfn.ANCHORARRAY(_Helper_FilterResults!$A$1), ROW()-ROW($D$8)+1, 8),
    ""
)</f>
        <v>District 38</v>
      </c>
      <c r="L161" s="28" t="str" cm="1">
        <f t="array" ref="L161">IF(
    ROW()-ROW($D$8)+1 &lt;= ROWS(_xlfn.ANCHORARRAY(_Helper_FilterResults!$A$1)),
    INDEX(_xlfn.ANCHORARRAY(_Helper_FilterResults!$A$1), ROW()-ROW($D$8)+1, 9),
    ""
)</f>
        <v>District 41</v>
      </c>
      <c r="M161" s="28" t="str" cm="1">
        <f t="array" ref="M161">IF(
    ROW()-ROW($D$8)+1 &lt;= ROWS(_xlfn.ANCHORARRAY(_Helper_FilterResults!$A$1)),
    INDEX(_xlfn.ANCHORARRAY(_Helper_FilterResults!$A$1), ROW()-ROW($D$8)+1, 10),
    ""
)</f>
        <v>No</v>
      </c>
      <c r="N161" s="34" t="str" cm="1">
        <f t="array" ref="N161">IF(
    ROW()-ROW($D$8)+1 &lt;= ROWS(_xlfn.ANCHORARRAY(_Helper_FilterResults!$A$1)),
    INDEX(_xlfn.ANCHORARRAY(_Helper_FilterResults!$A$1), ROW()-ROW($D$8)+1, 11),
    ""
)</f>
        <v>No</v>
      </c>
      <c r="O161" s="28" t="str" cm="1">
        <f t="array" ref="O161">IF(
    ROW()-ROW($D$8)+1 &lt;= ROWS(_xlfn.ANCHORARRAY(_Helper_FilterResults!$A$1)),
    INDEX(_xlfn.ANCHORARRAY(_Helper_FilterResults!$A$1), ROW()-ROW($D$8)+1, 12),
    ""
)</f>
        <v>NA</v>
      </c>
      <c r="P161" s="33" t="str" cm="1">
        <f t="array" ref="P161">IF(
    ROW()-ROW($D$8)+1 &lt;= ROWS(_xlfn.ANCHORARRAY(_Helper_FilterResults!$A$1)),
    INDEX(_xlfn.ANCHORARRAY(_Helper_FilterResults!$A$1), ROW()-ROW($D$8)+1, 13),
    ""
)</f>
        <v>General Acute Care Hospital</v>
      </c>
      <c r="Q161" s="33" t="str" cm="1">
        <f t="array" ref="Q161">IF(
    ROW()-ROW($D$8)+1 &lt;= ROWS(_xlfn.ANCHORARRAY(_Helper_FilterResults!$A$1)),
    INDEX(_xlfn.ANCHORARRAY(_Helper_FilterResults!$A$1), ROW()-ROW($D$8)+1, 14),
    ""
)</f>
        <v>Investor - Corporation</v>
      </c>
    </row>
    <row r="162" spans="4:17" x14ac:dyDescent="0.3">
      <c r="D162" s="5" cm="1">
        <f t="array" ref="D162">IF(
    ROW()-ROW($D$8)+1 &lt;= ROWS(_xlfn.ANCHORARRAY(_Helper_FilterResults!$A$1)),
    INDEX(_xlfn.ANCHORARRAY(_Helper_FilterResults!$A$1), ROW()-ROW($D$8)+1, 1),
    ""
)</f>
        <v>106190587</v>
      </c>
      <c r="E162" s="5" t="str" cm="1">
        <f t="array" ref="E162">IF(
    ROW()-ROW($D$8)+1 &lt;= ROWS(_xlfn.ANCHORARRAY(_Helper_FilterResults!$A$1)),
    INDEX(_xlfn.ANCHORARRAY(_Helper_FilterResults!$A$1), ROW()-ROW($D$8)+1, 2),
    ""
)</f>
        <v>COLLEGE MEDICAL CENTER</v>
      </c>
      <c r="F162" s="5" t="str" cm="1">
        <f t="array" ref="F162">IF(
    ROW()-ROW($D$8)+1 &lt;= ROWS(_xlfn.ANCHORARRAY(_Helper_FilterResults!$A$1)),
    INDEX(_xlfn.ANCHORARRAY(_Helper_FilterResults!$A$1), ROW()-ROW($D$8)+1, 3),
    ""
)</f>
        <v>2776 PACIFIC AVENUE</v>
      </c>
      <c r="G162" s="5" t="str" cm="1">
        <f t="array" ref="G162">IF(
    ROW()-ROW($D$8)+1 &lt;= ROWS(_xlfn.ANCHORARRAY(_Helper_FilterResults!$A$1)),
    INDEX(_xlfn.ANCHORARRAY(_Helper_FilterResults!$A$1), ROW()-ROW($D$8)+1, 4),
    ""
)</f>
        <v>LONG BEACH</v>
      </c>
      <c r="H162" s="5" cm="1">
        <f t="array" ref="H162">IF(
    ROW()-ROW($D$8)+1 &lt;= ROWS(_xlfn.ANCHORARRAY(_Helper_FilterResults!$A$1)),
    INDEX(_xlfn.ANCHORARRAY(_Helper_FilterResults!$A$1), ROW()-ROW($D$8)+1, 5),
    ""
)</f>
        <v>90806</v>
      </c>
      <c r="I162" s="28" t="str" cm="1">
        <f t="array" ref="I162">IF(
    ROW()-ROW($D$8)+1 &lt;= ROWS(_xlfn.ANCHORARRAY(_Helper_FilterResults!$A$1)),
    INDEX(_xlfn.ANCHORARRAY(_Helper_FilterResults!$A$1), ROW()-ROW($D$8)+1, 6),
    ""
)</f>
        <v>District 69</v>
      </c>
      <c r="J162" s="28" t="str" cm="1">
        <f t="array" ref="J162">IF(
    ROW()-ROW($D$8)+1 &lt;= ROWS(_xlfn.ANCHORARRAY(_Helper_FilterResults!$A$1)),
    INDEX(_xlfn.ANCHORARRAY(_Helper_FilterResults!$A$1), ROW()-ROW($D$8)+1, 7),
    ""
)</f>
        <v>District 33</v>
      </c>
      <c r="K162" s="28" t="str" cm="1">
        <f t="array" ref="K162">IF(
    ROW()-ROW($D$8)+1 &lt;= ROWS(_xlfn.ANCHORARRAY(_Helper_FilterResults!$A$1)),
    INDEX(_xlfn.ANCHORARRAY(_Helper_FilterResults!$A$1), ROW()-ROW($D$8)+1, 8),
    ""
)</f>
        <v>District 44</v>
      </c>
      <c r="L162" s="28" t="str" cm="1">
        <f t="array" ref="L162">IF(
    ROW()-ROW($D$8)+1 &lt;= ROWS(_xlfn.ANCHORARRAY(_Helper_FilterResults!$A$1)),
    INDEX(_xlfn.ANCHORARRAY(_Helper_FilterResults!$A$1), ROW()-ROW($D$8)+1, 9),
    ""
)</f>
        <v>District 42</v>
      </c>
      <c r="M162" s="28" t="str" cm="1">
        <f t="array" ref="M162">IF(
    ROW()-ROW($D$8)+1 &lt;= ROWS(_xlfn.ANCHORARRAY(_Helper_FilterResults!$A$1)),
    INDEX(_xlfn.ANCHORARRAY(_Helper_FilterResults!$A$1), ROW()-ROW($D$8)+1, 10),
    ""
)</f>
        <v>No</v>
      </c>
      <c r="N162" s="34" t="str" cm="1">
        <f t="array" ref="N162">IF(
    ROW()-ROW($D$8)+1 &lt;= ROWS(_xlfn.ANCHORARRAY(_Helper_FilterResults!$A$1)),
    INDEX(_xlfn.ANCHORARRAY(_Helper_FilterResults!$A$1), ROW()-ROW($D$8)+1, 11),
    ""
)</f>
        <v>No</v>
      </c>
      <c r="O162" s="28" t="str" cm="1">
        <f t="array" ref="O162">IF(
    ROW()-ROW($D$8)+1 &lt;= ROWS(_xlfn.ANCHORARRAY(_Helper_FilterResults!$A$1)),
    INDEX(_xlfn.ANCHORARRAY(_Helper_FilterResults!$A$1), ROW()-ROW($D$8)+1, 12),
    ""
)</f>
        <v>NA</v>
      </c>
      <c r="P162" s="33" t="str" cm="1">
        <f t="array" ref="P162">IF(
    ROW()-ROW($D$8)+1 &lt;= ROWS(_xlfn.ANCHORARRAY(_Helper_FilterResults!$A$1)),
    INDEX(_xlfn.ANCHORARRAY(_Helper_FilterResults!$A$1), ROW()-ROW($D$8)+1, 13),
    ""
)</f>
        <v>General Acute Care Hospital</v>
      </c>
      <c r="Q162" s="33" t="str" cm="1">
        <f t="array" ref="Q162">IF(
    ROW()-ROW($D$8)+1 &lt;= ROWS(_xlfn.ANCHORARRAY(_Helper_FilterResults!$A$1)),
    INDEX(_xlfn.ANCHORARRAY(_Helper_FilterResults!$A$1), ROW()-ROW($D$8)+1, 14),
    ""
)</f>
        <v>Investor - LLC</v>
      </c>
    </row>
    <row r="163" spans="4:17" x14ac:dyDescent="0.3">
      <c r="D163" s="5" cm="1">
        <f t="array" ref="D163">IF(
    ROW()-ROW($D$8)+1 &lt;= ROWS(_xlfn.ANCHORARRAY(_Helper_FilterResults!$A$1)),
    INDEX(_xlfn.ANCHORARRAY(_Helper_FilterResults!$A$1), ROW()-ROW($D$8)+1, 1),
    ""
)</f>
        <v>106190599</v>
      </c>
      <c r="E163" s="5" t="str" cm="1">
        <f t="array" ref="E163">IF(
    ROW()-ROW($D$8)+1 &lt;= ROWS(_xlfn.ANCHORARRAY(_Helper_FilterResults!$A$1)),
    INDEX(_xlfn.ANCHORARRAY(_Helper_FilterResults!$A$1), ROW()-ROW($D$8)+1, 2),
    ""
)</f>
        <v>KINDRED HOSPITAL PARAMOUNT</v>
      </c>
      <c r="F163" s="5" t="str" cm="1">
        <f t="array" ref="F163">IF(
    ROW()-ROW($D$8)+1 &lt;= ROWS(_xlfn.ANCHORARRAY(_Helper_FilterResults!$A$1)),
    INDEX(_xlfn.ANCHORARRAY(_Helper_FilterResults!$A$1), ROW()-ROW($D$8)+1, 3),
    ""
)</f>
        <v>16453 COLORADO AVENUE</v>
      </c>
      <c r="G163" s="5" t="str" cm="1">
        <f t="array" ref="G163">IF(
    ROW()-ROW($D$8)+1 &lt;= ROWS(_xlfn.ANCHORARRAY(_Helper_FilterResults!$A$1)),
    INDEX(_xlfn.ANCHORARRAY(_Helper_FilterResults!$A$1), ROW()-ROW($D$8)+1, 4),
    ""
)</f>
        <v>PARAMOUNT</v>
      </c>
      <c r="H163" s="5" cm="1">
        <f t="array" ref="H163">IF(
    ROW()-ROW($D$8)+1 &lt;= ROWS(_xlfn.ANCHORARRAY(_Helper_FilterResults!$A$1)),
    INDEX(_xlfn.ANCHORARRAY(_Helper_FilterResults!$A$1), ROW()-ROW($D$8)+1, 5),
    ""
)</f>
        <v>90723</v>
      </c>
      <c r="I163" s="28" t="str" cm="1">
        <f t="array" ref="I163">IF(
    ROW()-ROW($D$8)+1 &lt;= ROWS(_xlfn.ANCHORARRAY(_Helper_FilterResults!$A$1)),
    INDEX(_xlfn.ANCHORARRAY(_Helper_FilterResults!$A$1), ROW()-ROW($D$8)+1, 6),
    ""
)</f>
        <v>District 62</v>
      </c>
      <c r="J163" s="28" t="str" cm="1">
        <f t="array" ref="J163">IF(
    ROW()-ROW($D$8)+1 &lt;= ROWS(_xlfn.ANCHORARRAY(_Helper_FilterResults!$A$1)),
    INDEX(_xlfn.ANCHORARRAY(_Helper_FilterResults!$A$1), ROW()-ROW($D$8)+1, 7),
    ""
)</f>
        <v>District 33</v>
      </c>
      <c r="K163" s="28" t="str" cm="1">
        <f t="array" ref="K163">IF(
    ROW()-ROW($D$8)+1 &lt;= ROWS(_xlfn.ANCHORARRAY(_Helper_FilterResults!$A$1)),
    INDEX(_xlfn.ANCHORARRAY(_Helper_FilterResults!$A$1), ROW()-ROW($D$8)+1, 8),
    ""
)</f>
        <v>District 44</v>
      </c>
      <c r="L163" s="28" t="str" cm="1">
        <f t="array" ref="L163">IF(
    ROW()-ROW($D$8)+1 &lt;= ROWS(_xlfn.ANCHORARRAY(_Helper_FilterResults!$A$1)),
    INDEX(_xlfn.ANCHORARRAY(_Helper_FilterResults!$A$1), ROW()-ROW($D$8)+1, 9),
    ""
)</f>
        <v>District 44</v>
      </c>
      <c r="M163" s="28" t="str" cm="1">
        <f t="array" ref="M163">IF(
    ROW()-ROW($D$8)+1 &lt;= ROWS(_xlfn.ANCHORARRAY(_Helper_FilterResults!$A$1)),
    INDEX(_xlfn.ANCHORARRAY(_Helper_FilterResults!$A$1), ROW()-ROW($D$8)+1, 10),
    ""
)</f>
        <v>No</v>
      </c>
      <c r="N163" s="34" t="str" cm="1">
        <f t="array" ref="N163">IF(
    ROW()-ROW($D$8)+1 &lt;= ROWS(_xlfn.ANCHORARRAY(_Helper_FilterResults!$A$1)),
    INDEX(_xlfn.ANCHORARRAY(_Helper_FilterResults!$A$1), ROW()-ROW($D$8)+1, 11),
    ""
)</f>
        <v>No</v>
      </c>
      <c r="O163" s="28" t="str" cm="1">
        <f t="array" ref="O163">IF(
    ROW()-ROW($D$8)+1 &lt;= ROWS(_xlfn.ANCHORARRAY(_Helper_FilterResults!$A$1)),
    INDEX(_xlfn.ANCHORARRAY(_Helper_FilterResults!$A$1), ROW()-ROW($D$8)+1, 12),
    ""
)</f>
        <v>NA</v>
      </c>
      <c r="P163" s="33" t="str" cm="1">
        <f t="array" ref="P163">IF(
    ROW()-ROW($D$8)+1 &lt;= ROWS(_xlfn.ANCHORARRAY(_Helper_FilterResults!$A$1)),
    INDEX(_xlfn.ANCHORARRAY(_Helper_FilterResults!$A$1), ROW()-ROW($D$8)+1, 13),
    ""
)</f>
        <v>General Acute Care Hospital</v>
      </c>
      <c r="Q163" s="33" t="str" cm="1">
        <f t="array" ref="Q163">IF(
    ROW()-ROW($D$8)+1 &lt;= ROWS(_xlfn.ANCHORARRAY(_Helper_FilterResults!$A$1)),
    INDEX(_xlfn.ANCHORARRAY(_Helper_FilterResults!$A$1), ROW()-ROW($D$8)+1, 14),
    ""
)</f>
        <v>Investor - LLC</v>
      </c>
    </row>
    <row r="164" spans="4:17" x14ac:dyDescent="0.3">
      <c r="D164" s="5" cm="1">
        <f t="array" ref="D164">IF(
    ROW()-ROW($D$8)+1 &lt;= ROWS(_xlfn.ANCHORARRAY(_Helper_FilterResults!$A$1)),
    INDEX(_xlfn.ANCHORARRAY(_Helper_FilterResults!$A$1), ROW()-ROW($D$8)+1, 1),
    ""
)</f>
        <v>106190630</v>
      </c>
      <c r="E164" s="5" t="str" cm="1">
        <f t="array" ref="E164">IF(
    ROW()-ROW($D$8)+1 &lt;= ROWS(_xlfn.ANCHORARRAY(_Helper_FilterResults!$A$1)),
    INDEX(_xlfn.ANCHORARRAY(_Helper_FilterResults!$A$1), ROW()-ROW($D$8)+1, 2),
    ""
)</f>
        <v>POMONA VALLEY HOSPITAL MEDICAL CENTER</v>
      </c>
      <c r="F164" s="5" t="str" cm="1">
        <f t="array" ref="F164">IF(
    ROW()-ROW($D$8)+1 &lt;= ROWS(_xlfn.ANCHORARRAY(_Helper_FilterResults!$A$1)),
    INDEX(_xlfn.ANCHORARRAY(_Helper_FilterResults!$A$1), ROW()-ROW($D$8)+1, 3),
    ""
)</f>
        <v>1798 NORTH GAREY AVENUE</v>
      </c>
      <c r="G164" s="5" t="str" cm="1">
        <f t="array" ref="G164">IF(
    ROW()-ROW($D$8)+1 &lt;= ROWS(_xlfn.ANCHORARRAY(_Helper_FilterResults!$A$1)),
    INDEX(_xlfn.ANCHORARRAY(_Helper_FilterResults!$A$1), ROW()-ROW($D$8)+1, 4),
    ""
)</f>
        <v>POMONA</v>
      </c>
      <c r="H164" s="5" cm="1">
        <f t="array" ref="H164">IF(
    ROW()-ROW($D$8)+1 &lt;= ROWS(_xlfn.ANCHORARRAY(_Helper_FilterResults!$A$1)),
    INDEX(_xlfn.ANCHORARRAY(_Helper_FilterResults!$A$1), ROW()-ROW($D$8)+1, 5),
    ""
)</f>
        <v>91767</v>
      </c>
      <c r="I164" s="28" t="str" cm="1">
        <f t="array" ref="I164">IF(
    ROW()-ROW($D$8)+1 &lt;= ROWS(_xlfn.ANCHORARRAY(_Helper_FilterResults!$A$1)),
    INDEX(_xlfn.ANCHORARRAY(_Helper_FilterResults!$A$1), ROW()-ROW($D$8)+1, 6),
    ""
)</f>
        <v>District 53</v>
      </c>
      <c r="J164" s="28" t="str" cm="1">
        <f t="array" ref="J164">IF(
    ROW()-ROW($D$8)+1 &lt;= ROWS(_xlfn.ANCHORARRAY(_Helper_FilterResults!$A$1)),
    INDEX(_xlfn.ANCHORARRAY(_Helper_FilterResults!$A$1), ROW()-ROW($D$8)+1, 7),
    ""
)</f>
        <v>District 22</v>
      </c>
      <c r="K164" s="28" t="str" cm="1">
        <f t="array" ref="K164">IF(
    ROW()-ROW($D$8)+1 &lt;= ROWS(_xlfn.ANCHORARRAY(_Helper_FilterResults!$A$1)),
    INDEX(_xlfn.ANCHORARRAY(_Helper_FilterResults!$A$1), ROW()-ROW($D$8)+1, 8),
    ""
)</f>
        <v>District 35</v>
      </c>
      <c r="L164" s="28" t="str" cm="1">
        <f t="array" ref="L164">IF(
    ROW()-ROW($D$8)+1 &lt;= ROWS(_xlfn.ANCHORARRAY(_Helper_FilterResults!$A$1)),
    INDEX(_xlfn.ANCHORARRAY(_Helper_FilterResults!$A$1), ROW()-ROW($D$8)+1, 9),
    ""
)</f>
        <v>District 35</v>
      </c>
      <c r="M164" s="28" t="str" cm="1">
        <f t="array" ref="M164">IF(
    ROW()-ROW($D$8)+1 &lt;= ROWS(_xlfn.ANCHORARRAY(_Helper_FilterResults!$A$1)),
    INDEX(_xlfn.ANCHORARRAY(_Helper_FilterResults!$A$1), ROW()-ROW($D$8)+1, 10),
    ""
)</f>
        <v>No</v>
      </c>
      <c r="N164" s="34" t="str" cm="1">
        <f t="array" ref="N164">IF(
    ROW()-ROW($D$8)+1 &lt;= ROWS(_xlfn.ANCHORARRAY(_Helper_FilterResults!$A$1)),
    INDEX(_xlfn.ANCHORARRAY(_Helper_FilterResults!$A$1), ROW()-ROW($D$8)+1, 11),
    ""
)</f>
        <v>No</v>
      </c>
      <c r="O164" s="28" t="str" cm="1">
        <f t="array" ref="O164">IF(
    ROW()-ROW($D$8)+1 &lt;= ROWS(_xlfn.ANCHORARRAY(_Helper_FilterResults!$A$1)),
    INDEX(_xlfn.ANCHORARRAY(_Helper_FilterResults!$A$1), ROW()-ROW($D$8)+1, 12),
    ""
)</f>
        <v>Level II</v>
      </c>
      <c r="P164" s="33" t="str" cm="1">
        <f t="array" ref="P164">IF(
    ROW()-ROW($D$8)+1 &lt;= ROWS(_xlfn.ANCHORARRAY(_Helper_FilterResults!$A$1)),
    INDEX(_xlfn.ANCHORARRAY(_Helper_FilterResults!$A$1), ROW()-ROW($D$8)+1, 13),
    ""
)</f>
        <v>General Acute Care Hospital</v>
      </c>
      <c r="Q164" s="33" t="str" cm="1">
        <f t="array" ref="Q164">IF(
    ROW()-ROW($D$8)+1 &lt;= ROWS(_xlfn.ANCHORARRAY(_Helper_FilterResults!$A$1)),
    INDEX(_xlfn.ANCHORARRAY(_Helper_FilterResults!$A$1), ROW()-ROW($D$8)+1, 14),
    ""
)</f>
        <v>Non-Profit Corporation</v>
      </c>
    </row>
    <row r="165" spans="4:17" x14ac:dyDescent="0.3">
      <c r="D165" s="5" cm="1">
        <f t="array" ref="D165">IF(
    ROW()-ROW($D$8)+1 &lt;= ROWS(_xlfn.ANCHORARRAY(_Helper_FilterResults!$A$1)),
    INDEX(_xlfn.ANCHORARRAY(_Helper_FilterResults!$A$1), ROW()-ROW($D$8)+1, 1),
    ""
)</f>
        <v>106190631</v>
      </c>
      <c r="E165" s="5" t="str" cm="1">
        <f t="array" ref="E165">IF(
    ROW()-ROW($D$8)+1 &lt;= ROWS(_xlfn.ANCHORARRAY(_Helper_FilterResults!$A$1)),
    INDEX(_xlfn.ANCHORARRAY(_Helper_FilterResults!$A$1), ROW()-ROW($D$8)+1, 2),
    ""
)</f>
        <v>PIH HEALTH WHITTIER HOSPITAL</v>
      </c>
      <c r="F165" s="5" t="str" cm="1">
        <f t="array" ref="F165">IF(
    ROW()-ROW($D$8)+1 &lt;= ROWS(_xlfn.ANCHORARRAY(_Helper_FilterResults!$A$1)),
    INDEX(_xlfn.ANCHORARRAY(_Helper_FilterResults!$A$1), ROW()-ROW($D$8)+1, 3),
    ""
)</f>
        <v>12401 WASHINGTON BLVD.</v>
      </c>
      <c r="G165" s="5" t="str" cm="1">
        <f t="array" ref="G165">IF(
    ROW()-ROW($D$8)+1 &lt;= ROWS(_xlfn.ANCHORARRAY(_Helper_FilterResults!$A$1)),
    INDEX(_xlfn.ANCHORARRAY(_Helper_FilterResults!$A$1), ROW()-ROW($D$8)+1, 4),
    ""
)</f>
        <v>WHITTIER</v>
      </c>
      <c r="H165" s="5" cm="1">
        <f t="array" ref="H165">IF(
    ROW()-ROW($D$8)+1 &lt;= ROWS(_xlfn.ANCHORARRAY(_Helper_FilterResults!$A$1)),
    INDEX(_xlfn.ANCHORARRAY(_Helper_FilterResults!$A$1), ROW()-ROW($D$8)+1, 5),
    ""
)</f>
        <v>90602</v>
      </c>
      <c r="I165" s="28" t="str" cm="1">
        <f t="array" ref="I165">IF(
    ROW()-ROW($D$8)+1 &lt;= ROWS(_xlfn.ANCHORARRAY(_Helper_FilterResults!$A$1)),
    INDEX(_xlfn.ANCHORARRAY(_Helper_FilterResults!$A$1), ROW()-ROW($D$8)+1, 6),
    ""
)</f>
        <v>District 56</v>
      </c>
      <c r="J165" s="28" t="str" cm="1">
        <f t="array" ref="J165">IF(
    ROW()-ROW($D$8)+1 &lt;= ROWS(_xlfn.ANCHORARRAY(_Helper_FilterResults!$A$1)),
    INDEX(_xlfn.ANCHORARRAY(_Helper_FilterResults!$A$1), ROW()-ROW($D$8)+1, 7),
    ""
)</f>
        <v>District 30</v>
      </c>
      <c r="K165" s="28" t="str" cm="1">
        <f t="array" ref="K165">IF(
    ROW()-ROW($D$8)+1 &lt;= ROWS(_xlfn.ANCHORARRAY(_Helper_FilterResults!$A$1)),
    INDEX(_xlfn.ANCHORARRAY(_Helper_FilterResults!$A$1), ROW()-ROW($D$8)+1, 8),
    ""
)</f>
        <v>District 38</v>
      </c>
      <c r="L165" s="28" t="str" cm="1">
        <f t="array" ref="L165">IF(
    ROW()-ROW($D$8)+1 &lt;= ROWS(_xlfn.ANCHORARRAY(_Helper_FilterResults!$A$1)),
    INDEX(_xlfn.ANCHORARRAY(_Helper_FilterResults!$A$1), ROW()-ROW($D$8)+1, 9),
    ""
)</f>
        <v>District 41</v>
      </c>
      <c r="M165" s="28" t="str" cm="1">
        <f t="array" ref="M165">IF(
    ROW()-ROW($D$8)+1 &lt;= ROWS(_xlfn.ANCHORARRAY(_Helper_FilterResults!$A$1)),
    INDEX(_xlfn.ANCHORARRAY(_Helper_FilterResults!$A$1), ROW()-ROW($D$8)+1, 10),
    ""
)</f>
        <v>No</v>
      </c>
      <c r="N165" s="34" t="str" cm="1">
        <f t="array" ref="N165">IF(
    ROW()-ROW($D$8)+1 &lt;= ROWS(_xlfn.ANCHORARRAY(_Helper_FilterResults!$A$1)),
    INDEX(_xlfn.ANCHORARRAY(_Helper_FilterResults!$A$1), ROW()-ROW($D$8)+1, 11),
    ""
)</f>
        <v>No</v>
      </c>
      <c r="O165" s="28" t="str" cm="1">
        <f t="array" ref="O165">IF(
    ROW()-ROW($D$8)+1 &lt;= ROWS(_xlfn.ANCHORARRAY(_Helper_FilterResults!$A$1)),
    INDEX(_xlfn.ANCHORARRAY(_Helper_FilterResults!$A$1), ROW()-ROW($D$8)+1, 12),
    ""
)</f>
        <v>NA</v>
      </c>
      <c r="P165" s="33" t="str" cm="1">
        <f t="array" ref="P165">IF(
    ROW()-ROW($D$8)+1 &lt;= ROWS(_xlfn.ANCHORARRAY(_Helper_FilterResults!$A$1)),
    INDEX(_xlfn.ANCHORARRAY(_Helper_FilterResults!$A$1), ROW()-ROW($D$8)+1, 13),
    ""
)</f>
        <v>General Acute Care Hospital</v>
      </c>
      <c r="Q165" s="33" t="str" cm="1">
        <f t="array" ref="Q165">IF(
    ROW()-ROW($D$8)+1 &lt;= ROWS(_xlfn.ANCHORARRAY(_Helper_FilterResults!$A$1)),
    INDEX(_xlfn.ANCHORARRAY(_Helper_FilterResults!$A$1), ROW()-ROW($D$8)+1, 14),
    ""
)</f>
        <v>Non-Profit Corporation</v>
      </c>
    </row>
    <row r="166" spans="4:17" x14ac:dyDescent="0.3">
      <c r="D166" s="5" cm="1">
        <f t="array" ref="D166">IF(
    ROW()-ROW($D$8)+1 &lt;= ROWS(_xlfn.ANCHORARRAY(_Helper_FilterResults!$A$1)),
    INDEX(_xlfn.ANCHORARRAY(_Helper_FilterResults!$A$1), ROW()-ROW($D$8)+1, 1),
    ""
)</f>
        <v>106190636</v>
      </c>
      <c r="E166" s="5" t="str" cm="1">
        <f t="array" ref="E166">IF(
    ROW()-ROW($D$8)+1 &lt;= ROWS(_xlfn.ANCHORARRAY(_Helper_FilterResults!$A$1)),
    INDEX(_xlfn.ANCHORARRAY(_Helper_FilterResults!$A$1), ROW()-ROW($D$8)+1, 2),
    ""
)</f>
        <v>EMANATE HEALTH QUEEN OF THE VALLEY HOSPITAL</v>
      </c>
      <c r="F166" s="5" t="str" cm="1">
        <f t="array" ref="F166">IF(
    ROW()-ROW($D$8)+1 &lt;= ROWS(_xlfn.ANCHORARRAY(_Helper_FilterResults!$A$1)),
    INDEX(_xlfn.ANCHORARRAY(_Helper_FilterResults!$A$1), ROW()-ROW($D$8)+1, 3),
    ""
)</f>
        <v>1115 SOUTH SUNSET AVENUE</v>
      </c>
      <c r="G166" s="5" t="str" cm="1">
        <f t="array" ref="G166">IF(
    ROW()-ROW($D$8)+1 &lt;= ROWS(_xlfn.ANCHORARRAY(_Helper_FilterResults!$A$1)),
    INDEX(_xlfn.ANCHORARRAY(_Helper_FilterResults!$A$1), ROW()-ROW($D$8)+1, 4),
    ""
)</f>
        <v>WEST COVINA</v>
      </c>
      <c r="H166" s="5" cm="1">
        <f t="array" ref="H166">IF(
    ROW()-ROW($D$8)+1 &lt;= ROWS(_xlfn.ANCHORARRAY(_Helper_FilterResults!$A$1)),
    INDEX(_xlfn.ANCHORARRAY(_Helper_FilterResults!$A$1), ROW()-ROW($D$8)+1, 5),
    ""
)</f>
        <v>91790</v>
      </c>
      <c r="I166" s="28" t="str" cm="1">
        <f t="array" ref="I166">IF(
    ROW()-ROW($D$8)+1 &lt;= ROWS(_xlfn.ANCHORARRAY(_Helper_FilterResults!$A$1)),
    INDEX(_xlfn.ANCHORARRAY(_Helper_FilterResults!$A$1), ROW()-ROW($D$8)+1, 6),
    ""
)</f>
        <v>District 48</v>
      </c>
      <c r="J166" s="28" t="str" cm="1">
        <f t="array" ref="J166">IF(
    ROW()-ROW($D$8)+1 &lt;= ROWS(_xlfn.ANCHORARRAY(_Helper_FilterResults!$A$1)),
    INDEX(_xlfn.ANCHORARRAY(_Helper_FilterResults!$A$1), ROW()-ROW($D$8)+1, 7),
    ""
)</f>
        <v>District 22</v>
      </c>
      <c r="K166" s="28" t="str" cm="1">
        <f t="array" ref="K166">IF(
    ROW()-ROW($D$8)+1 &lt;= ROWS(_xlfn.ANCHORARRAY(_Helper_FilterResults!$A$1)),
    INDEX(_xlfn.ANCHORARRAY(_Helper_FilterResults!$A$1), ROW()-ROW($D$8)+1, 8),
    ""
)</f>
        <v>District 31</v>
      </c>
      <c r="L166" s="28" t="str" cm="1">
        <f t="array" ref="L166">IF(
    ROW()-ROW($D$8)+1 &lt;= ROWS(_xlfn.ANCHORARRAY(_Helper_FilterResults!$A$1)),
    INDEX(_xlfn.ANCHORARRAY(_Helper_FilterResults!$A$1), ROW()-ROW($D$8)+1, 9),
    ""
)</f>
        <v>District 31</v>
      </c>
      <c r="M166" s="28" t="str" cm="1">
        <f t="array" ref="M166">IF(
    ROW()-ROW($D$8)+1 &lt;= ROWS(_xlfn.ANCHORARRAY(_Helper_FilterResults!$A$1)),
    INDEX(_xlfn.ANCHORARRAY(_Helper_FilterResults!$A$1), ROW()-ROW($D$8)+1, 10),
    ""
)</f>
        <v>No</v>
      </c>
      <c r="N166" s="34" t="str" cm="1">
        <f t="array" ref="N166">IF(
    ROW()-ROW($D$8)+1 &lt;= ROWS(_xlfn.ANCHORARRAY(_Helper_FilterResults!$A$1)),
    INDEX(_xlfn.ANCHORARRAY(_Helper_FilterResults!$A$1), ROW()-ROW($D$8)+1, 11),
    ""
)</f>
        <v>No</v>
      </c>
      <c r="O166" s="28" t="str" cm="1">
        <f t="array" ref="O166">IF(
    ROW()-ROW($D$8)+1 &lt;= ROWS(_xlfn.ANCHORARRAY(_Helper_FilterResults!$A$1)),
    INDEX(_xlfn.ANCHORARRAY(_Helper_FilterResults!$A$1), ROW()-ROW($D$8)+1, 12),
    ""
)</f>
        <v>NA</v>
      </c>
      <c r="P166" s="33" t="str" cm="1">
        <f t="array" ref="P166">IF(
    ROW()-ROW($D$8)+1 &lt;= ROWS(_xlfn.ANCHORARRAY(_Helper_FilterResults!$A$1)),
    INDEX(_xlfn.ANCHORARRAY(_Helper_FilterResults!$A$1), ROW()-ROW($D$8)+1, 13),
    ""
)</f>
        <v>General Acute Care Hospital</v>
      </c>
      <c r="Q166" s="33" t="str" cm="1">
        <f t="array" ref="Q166">IF(
    ROW()-ROW($D$8)+1 &lt;= ROWS(_xlfn.ANCHORARRAY(_Helper_FilterResults!$A$1)),
    INDEX(_xlfn.ANCHORARRAY(_Helper_FilterResults!$A$1), ROW()-ROW($D$8)+1, 14),
    ""
)</f>
        <v>Non-Profit Corporation</v>
      </c>
    </row>
    <row r="167" spans="4:17" x14ac:dyDescent="0.3">
      <c r="D167" s="5" cm="1">
        <f t="array" ref="D167">IF(
    ROW()-ROW($D$8)+1 &lt;= ROWS(_xlfn.ANCHORARRAY(_Helper_FilterResults!$A$1)),
    INDEX(_xlfn.ANCHORARRAY(_Helper_FilterResults!$A$1), ROW()-ROW($D$8)+1, 1),
    ""
)</f>
        <v>106190646</v>
      </c>
      <c r="E167" s="5" t="str" cm="1">
        <f t="array" ref="E167">IF(
    ROW()-ROW($D$8)+1 &lt;= ROWS(_xlfn.ANCHORARRAY(_Helper_FilterResults!$A$1)),
    INDEX(_xlfn.ANCHORARRAY(_Helper_FilterResults!$A$1), ROW()-ROW($D$8)+1, 2),
    ""
)</f>
        <v>KAISER FOUNDATION HOSPITAL - MENTAL HEALTH CENTER D/P APH</v>
      </c>
      <c r="F167" s="5" t="str" cm="1">
        <f t="array" ref="F167">IF(
    ROW()-ROW($D$8)+1 &lt;= ROWS(_xlfn.ANCHORARRAY(_Helper_FilterResults!$A$1)),
    INDEX(_xlfn.ANCHORARRAY(_Helper_FilterResults!$A$1), ROW()-ROW($D$8)+1, 3),
    ""
)</f>
        <v>765 COLLEGE STREET</v>
      </c>
      <c r="G167" s="5" t="str" cm="1">
        <f t="array" ref="G167">IF(
    ROW()-ROW($D$8)+1 &lt;= ROWS(_xlfn.ANCHORARRAY(_Helper_FilterResults!$A$1)),
    INDEX(_xlfn.ANCHORARRAY(_Helper_FilterResults!$A$1), ROW()-ROW($D$8)+1, 4),
    ""
)</f>
        <v>LOS ANGELES</v>
      </c>
      <c r="H167" s="5" cm="1">
        <f t="array" ref="H167">IF(
    ROW()-ROW($D$8)+1 &lt;= ROWS(_xlfn.ANCHORARRAY(_Helper_FilterResults!$A$1)),
    INDEX(_xlfn.ANCHORARRAY(_Helper_FilterResults!$A$1), ROW()-ROW($D$8)+1, 5),
    ""
)</f>
        <v>90012</v>
      </c>
      <c r="I167" s="28" t="str" cm="1">
        <f t="array" ref="I167">IF(
    ROW()-ROW($D$8)+1 &lt;= ROWS(_xlfn.ANCHORARRAY(_Helper_FilterResults!$A$1)),
    INDEX(_xlfn.ANCHORARRAY(_Helper_FilterResults!$A$1), ROW()-ROW($D$8)+1, 6),
    ""
)</f>
        <v>District 54</v>
      </c>
      <c r="J167" s="28" t="str" cm="1">
        <f t="array" ref="J167">IF(
    ROW()-ROW($D$8)+1 &lt;= ROWS(_xlfn.ANCHORARRAY(_Helper_FilterResults!$A$1)),
    INDEX(_xlfn.ANCHORARRAY(_Helper_FilterResults!$A$1), ROW()-ROW($D$8)+1, 7),
    ""
)</f>
        <v>District 26</v>
      </c>
      <c r="K167" s="28" t="str" cm="1">
        <f t="array" ref="K167">IF(
    ROW()-ROW($D$8)+1 &lt;= ROWS(_xlfn.ANCHORARRAY(_Helper_FilterResults!$A$1)),
    INDEX(_xlfn.ANCHORARRAY(_Helper_FilterResults!$A$1), ROW()-ROW($D$8)+1, 8),
    ""
)</f>
        <v>District 34</v>
      </c>
      <c r="L167" s="28" t="str" cm="1">
        <f t="array" ref="L167">IF(
    ROW()-ROW($D$8)+1 &lt;= ROWS(_xlfn.ANCHORARRAY(_Helper_FilterResults!$A$1)),
    INDEX(_xlfn.ANCHORARRAY(_Helper_FilterResults!$A$1), ROW()-ROW($D$8)+1, 9),
    ""
)</f>
        <v>District 34</v>
      </c>
      <c r="M167" s="28" t="str" cm="1">
        <f t="array" ref="M167">IF(
    ROW()-ROW($D$8)+1 &lt;= ROWS(_xlfn.ANCHORARRAY(_Helper_FilterResults!$A$1)),
    INDEX(_xlfn.ANCHORARRAY(_Helper_FilterResults!$A$1), ROW()-ROW($D$8)+1, 10),
    ""
)</f>
        <v>No</v>
      </c>
      <c r="N167" s="34" t="str" cm="1">
        <f t="array" ref="N167">IF(
    ROW()-ROW($D$8)+1 &lt;= ROWS(_xlfn.ANCHORARRAY(_Helper_FilterResults!$A$1)),
    INDEX(_xlfn.ANCHORARRAY(_Helper_FilterResults!$A$1), ROW()-ROW($D$8)+1, 11),
    ""
)</f>
        <v>No</v>
      </c>
      <c r="O167" s="28" t="str" cm="1">
        <f t="array" ref="O167">IF(
    ROW()-ROW($D$8)+1 &lt;= ROWS(_xlfn.ANCHORARRAY(_Helper_FilterResults!$A$1)),
    INDEX(_xlfn.ANCHORARRAY(_Helper_FilterResults!$A$1), ROW()-ROW($D$8)+1, 12),
    ""
)</f>
        <v>NA</v>
      </c>
      <c r="P167" s="33" t="str" cm="1">
        <f t="array" ref="P167">IF(
    ROW()-ROW($D$8)+1 &lt;= ROWS(_xlfn.ANCHORARRAY(_Helper_FilterResults!$A$1)),
    INDEX(_xlfn.ANCHORARRAY(_Helper_FilterResults!$A$1), ROW()-ROW($D$8)+1, 13),
    ""
)</f>
        <v>General Acute Care Hospital</v>
      </c>
      <c r="Q167" s="33" t="str" cm="1">
        <f t="array" ref="Q167">IF(
    ROW()-ROW($D$8)+1 &lt;= ROWS(_xlfn.ANCHORARRAY(_Helper_FilterResults!$A$1)),
    INDEX(_xlfn.ANCHORARRAY(_Helper_FilterResults!$A$1), ROW()-ROW($D$8)+1, 14),
    ""
)</f>
        <v>Non-Profit Corporation</v>
      </c>
    </row>
    <row r="168" spans="4:17" x14ac:dyDescent="0.3">
      <c r="D168" s="5" cm="1">
        <f t="array" ref="D168">IF(
    ROW()-ROW($D$8)+1 &lt;= ROWS(_xlfn.ANCHORARRAY(_Helper_FilterResults!$A$1)),
    INDEX(_xlfn.ANCHORARRAY(_Helper_FilterResults!$A$1), ROW()-ROW($D$8)+1, 1),
    ""
)</f>
        <v>106190661</v>
      </c>
      <c r="E168" s="5" t="str" cm="1">
        <f t="array" ref="E168">IF(
    ROW()-ROW($D$8)+1 &lt;= ROWS(_xlfn.ANCHORARRAY(_Helper_FilterResults!$A$1)),
    INDEX(_xlfn.ANCHORARRAY(_Helper_FilterResults!$A$1), ROW()-ROW($D$8)+1, 2),
    ""
)</f>
        <v>L.A. DOWNTOWN MEDICAL CENTER</v>
      </c>
      <c r="F168" s="5" t="str" cm="1">
        <f t="array" ref="F168">IF(
    ROW()-ROW($D$8)+1 &lt;= ROWS(_xlfn.ANCHORARRAY(_Helper_FilterResults!$A$1)),
    INDEX(_xlfn.ANCHORARRAY(_Helper_FilterResults!$A$1), ROW()-ROW($D$8)+1, 3),
    ""
)</f>
        <v>1711 WEST TEMPLE STREET</v>
      </c>
      <c r="G168" s="5" t="str" cm="1">
        <f t="array" ref="G168">IF(
    ROW()-ROW($D$8)+1 &lt;= ROWS(_xlfn.ANCHORARRAY(_Helper_FilterResults!$A$1)),
    INDEX(_xlfn.ANCHORARRAY(_Helper_FilterResults!$A$1), ROW()-ROW($D$8)+1, 4),
    ""
)</f>
        <v>LOS ANGELES</v>
      </c>
      <c r="H168" s="5" cm="1">
        <f t="array" ref="H168">IF(
    ROW()-ROW($D$8)+1 &lt;= ROWS(_xlfn.ANCHORARRAY(_Helper_FilterResults!$A$1)),
    INDEX(_xlfn.ANCHORARRAY(_Helper_FilterResults!$A$1), ROW()-ROW($D$8)+1, 5),
    ""
)</f>
        <v>90026</v>
      </c>
      <c r="I168" s="28" t="str" cm="1">
        <f t="array" ref="I168">IF(
    ROW()-ROW($D$8)+1 &lt;= ROWS(_xlfn.ANCHORARRAY(_Helper_FilterResults!$A$1)),
    INDEX(_xlfn.ANCHORARRAY(_Helper_FilterResults!$A$1), ROW()-ROW($D$8)+1, 6),
    ""
)</f>
        <v>District 54</v>
      </c>
      <c r="J168" s="28" t="str" cm="1">
        <f t="array" ref="J168">IF(
    ROW()-ROW($D$8)+1 &lt;= ROWS(_xlfn.ANCHORARRAY(_Helper_FilterResults!$A$1)),
    INDEX(_xlfn.ANCHORARRAY(_Helper_FilterResults!$A$1), ROW()-ROW($D$8)+1, 7),
    ""
)</f>
        <v>District 26</v>
      </c>
      <c r="K168" s="28" t="str" cm="1">
        <f t="array" ref="K168">IF(
    ROW()-ROW($D$8)+1 &lt;= ROWS(_xlfn.ANCHORARRAY(_Helper_FilterResults!$A$1)),
    INDEX(_xlfn.ANCHORARRAY(_Helper_FilterResults!$A$1), ROW()-ROW($D$8)+1, 8),
    ""
)</f>
        <v>District 34</v>
      </c>
      <c r="L168" s="28" t="str" cm="1">
        <f t="array" ref="L168">IF(
    ROW()-ROW($D$8)+1 &lt;= ROWS(_xlfn.ANCHORARRAY(_Helper_FilterResults!$A$1)),
    INDEX(_xlfn.ANCHORARRAY(_Helper_FilterResults!$A$1), ROW()-ROW($D$8)+1, 9),
    ""
)</f>
        <v>District 34</v>
      </c>
      <c r="M168" s="28" t="str" cm="1">
        <f t="array" ref="M168">IF(
    ROW()-ROW($D$8)+1 &lt;= ROWS(_xlfn.ANCHORARRAY(_Helper_FilterResults!$A$1)),
    INDEX(_xlfn.ANCHORARRAY(_Helper_FilterResults!$A$1), ROW()-ROW($D$8)+1, 10),
    ""
)</f>
        <v>No</v>
      </c>
      <c r="N168" s="34" t="str" cm="1">
        <f t="array" ref="N168">IF(
    ROW()-ROW($D$8)+1 &lt;= ROWS(_xlfn.ANCHORARRAY(_Helper_FilterResults!$A$1)),
    INDEX(_xlfn.ANCHORARRAY(_Helper_FilterResults!$A$1), ROW()-ROW($D$8)+1, 11),
    ""
)</f>
        <v>No</v>
      </c>
      <c r="O168" s="28" t="str" cm="1">
        <f t="array" ref="O168">IF(
    ROW()-ROW($D$8)+1 &lt;= ROWS(_xlfn.ANCHORARRAY(_Helper_FilterResults!$A$1)),
    INDEX(_xlfn.ANCHORARRAY(_Helper_FilterResults!$A$1), ROW()-ROW($D$8)+1, 12),
    ""
)</f>
        <v>NA</v>
      </c>
      <c r="P168" s="33" t="str" cm="1">
        <f t="array" ref="P168">IF(
    ROW()-ROW($D$8)+1 &lt;= ROWS(_xlfn.ANCHORARRAY(_Helper_FilterResults!$A$1)),
    INDEX(_xlfn.ANCHORARRAY(_Helper_FilterResults!$A$1), ROW()-ROW($D$8)+1, 13),
    ""
)</f>
        <v>General Acute Care Hospital</v>
      </c>
      <c r="Q168" s="33" t="str" cm="1">
        <f t="array" ref="Q168">IF(
    ROW()-ROW($D$8)+1 &lt;= ROWS(_xlfn.ANCHORARRAY(_Helper_FilterResults!$A$1)),
    INDEX(_xlfn.ANCHORARRAY(_Helper_FilterResults!$A$1), ROW()-ROW($D$8)+1, 14),
    ""
)</f>
        <v>Investor - Corporation</v>
      </c>
    </row>
    <row r="169" spans="4:17" x14ac:dyDescent="0.3">
      <c r="D169" s="5" cm="1">
        <f t="array" ref="D169">IF(
    ROW()-ROW($D$8)+1 &lt;= ROWS(_xlfn.ANCHORARRAY(_Helper_FilterResults!$A$1)),
    INDEX(_xlfn.ANCHORARRAY(_Helper_FilterResults!$A$1), ROW()-ROW($D$8)+1, 1),
    ""
)</f>
        <v>106190673</v>
      </c>
      <c r="E169" s="5" t="str" cm="1">
        <f t="array" ref="E169">IF(
    ROW()-ROW($D$8)+1 &lt;= ROWS(_xlfn.ANCHORARRAY(_Helper_FilterResults!$A$1)),
    INDEX(_xlfn.ANCHORARRAY(_Helper_FilterResults!$A$1), ROW()-ROW($D$8)+1, 2),
    ""
)</f>
        <v>SAN DIMAS COMMUNITY HOSPITAL</v>
      </c>
      <c r="F169" s="5" t="str" cm="1">
        <f t="array" ref="F169">IF(
    ROW()-ROW($D$8)+1 &lt;= ROWS(_xlfn.ANCHORARRAY(_Helper_FilterResults!$A$1)),
    INDEX(_xlfn.ANCHORARRAY(_Helper_FilterResults!$A$1), ROW()-ROW($D$8)+1, 3),
    ""
)</f>
        <v>1350 WEST COVINA BOULEVARD</v>
      </c>
      <c r="G169" s="5" t="str" cm="1">
        <f t="array" ref="G169">IF(
    ROW()-ROW($D$8)+1 &lt;= ROWS(_xlfn.ANCHORARRAY(_Helper_FilterResults!$A$1)),
    INDEX(_xlfn.ANCHORARRAY(_Helper_FilterResults!$A$1), ROW()-ROW($D$8)+1, 4),
    ""
)</f>
        <v>SAN DIMAS</v>
      </c>
      <c r="H169" s="5" cm="1">
        <f t="array" ref="H169">IF(
    ROW()-ROW($D$8)+1 &lt;= ROWS(_xlfn.ANCHORARRAY(_Helper_FilterResults!$A$1)),
    INDEX(_xlfn.ANCHORARRAY(_Helper_FilterResults!$A$1), ROW()-ROW($D$8)+1, 5),
    ""
)</f>
        <v>91773</v>
      </c>
      <c r="I169" s="28" t="str" cm="1">
        <f t="array" ref="I169">IF(
    ROW()-ROW($D$8)+1 &lt;= ROWS(_xlfn.ANCHORARRAY(_Helper_FilterResults!$A$1)),
    INDEX(_xlfn.ANCHORARRAY(_Helper_FilterResults!$A$1), ROW()-ROW($D$8)+1, 6),
    ""
)</f>
        <v>District 41</v>
      </c>
      <c r="J169" s="28" t="str" cm="1">
        <f t="array" ref="J169">IF(
    ROW()-ROW($D$8)+1 &lt;= ROWS(_xlfn.ANCHORARRAY(_Helper_FilterResults!$A$1)),
    INDEX(_xlfn.ANCHORARRAY(_Helper_FilterResults!$A$1), ROW()-ROW($D$8)+1, 7),
    ""
)</f>
        <v>District 22</v>
      </c>
      <c r="K169" s="28" t="str" cm="1">
        <f t="array" ref="K169">IF(
    ROW()-ROW($D$8)+1 &lt;= ROWS(_xlfn.ANCHORARRAY(_Helper_FilterResults!$A$1)),
    INDEX(_xlfn.ANCHORARRAY(_Helper_FilterResults!$A$1), ROW()-ROW($D$8)+1, 8),
    ""
)</f>
        <v>District 31</v>
      </c>
      <c r="L169" s="28" t="str" cm="1">
        <f t="array" ref="L169">IF(
    ROW()-ROW($D$8)+1 &lt;= ROWS(_xlfn.ANCHORARRAY(_Helper_FilterResults!$A$1)),
    INDEX(_xlfn.ANCHORARRAY(_Helper_FilterResults!$A$1), ROW()-ROW($D$8)+1, 9),
    ""
)</f>
        <v>District 31</v>
      </c>
      <c r="M169" s="28" t="str" cm="1">
        <f t="array" ref="M169">IF(
    ROW()-ROW($D$8)+1 &lt;= ROWS(_xlfn.ANCHORARRAY(_Helper_FilterResults!$A$1)),
    INDEX(_xlfn.ANCHORARRAY(_Helper_FilterResults!$A$1), ROW()-ROW($D$8)+1, 10),
    ""
)</f>
        <v>No</v>
      </c>
      <c r="N169" s="34" t="str" cm="1">
        <f t="array" ref="N169">IF(
    ROW()-ROW($D$8)+1 &lt;= ROWS(_xlfn.ANCHORARRAY(_Helper_FilterResults!$A$1)),
    INDEX(_xlfn.ANCHORARRAY(_Helper_FilterResults!$A$1), ROW()-ROW($D$8)+1, 11),
    ""
)</f>
        <v>No</v>
      </c>
      <c r="O169" s="28" t="str" cm="1">
        <f t="array" ref="O169">IF(
    ROW()-ROW($D$8)+1 &lt;= ROWS(_xlfn.ANCHORARRAY(_Helper_FilterResults!$A$1)),
    INDEX(_xlfn.ANCHORARRAY(_Helper_FilterResults!$A$1), ROW()-ROW($D$8)+1, 12),
    ""
)</f>
        <v>NA</v>
      </c>
      <c r="P169" s="33" t="str" cm="1">
        <f t="array" ref="P169">IF(
    ROW()-ROW($D$8)+1 &lt;= ROWS(_xlfn.ANCHORARRAY(_Helper_FilterResults!$A$1)),
    INDEX(_xlfn.ANCHORARRAY(_Helper_FilterResults!$A$1), ROW()-ROW($D$8)+1, 13),
    ""
)</f>
        <v>General Acute Care Hospital</v>
      </c>
      <c r="Q169" s="33" t="str" cm="1">
        <f t="array" ref="Q169">IF(
    ROW()-ROW($D$8)+1 &lt;= ROWS(_xlfn.ANCHORARRAY(_Helper_FilterResults!$A$1)),
    INDEX(_xlfn.ANCHORARRAY(_Helper_FilterResults!$A$1), ROW()-ROW($D$8)+1, 14),
    ""
)</f>
        <v>Investor - LLC</v>
      </c>
    </row>
    <row r="170" spans="4:17" x14ac:dyDescent="0.3">
      <c r="D170" s="5" cm="1">
        <f t="array" ref="D170">IF(
    ROW()-ROW($D$8)+1 &lt;= ROWS(_xlfn.ANCHORARRAY(_Helper_FilterResults!$A$1)),
    INDEX(_xlfn.ANCHORARRAY(_Helper_FilterResults!$A$1), ROW()-ROW($D$8)+1, 1),
    ""
)</f>
        <v>106190680</v>
      </c>
      <c r="E170" s="5" t="str" cm="1">
        <f t="array" ref="E170">IF(
    ROW()-ROW($D$8)+1 &lt;= ROWS(_xlfn.ANCHORARRAY(_Helper_FilterResults!$A$1)),
    INDEX(_xlfn.ANCHORARRAY(_Helper_FilterResults!$A$1), ROW()-ROW($D$8)+1, 2),
    ""
)</f>
        <v>PROVIDENCE LITTLE COMPANY OF MARY MC - SAN PEDRO</v>
      </c>
      <c r="F170" s="5" t="str" cm="1">
        <f t="array" ref="F170">IF(
    ROW()-ROW($D$8)+1 &lt;= ROWS(_xlfn.ANCHORARRAY(_Helper_FilterResults!$A$1)),
    INDEX(_xlfn.ANCHORARRAY(_Helper_FilterResults!$A$1), ROW()-ROW($D$8)+1, 3),
    ""
)</f>
        <v>1300 WEST SEVENTH STREET</v>
      </c>
      <c r="G170" s="5" t="str" cm="1">
        <f t="array" ref="G170">IF(
    ROW()-ROW($D$8)+1 &lt;= ROWS(_xlfn.ANCHORARRAY(_Helper_FilterResults!$A$1)),
    INDEX(_xlfn.ANCHORARRAY(_Helper_FilterResults!$A$1), ROW()-ROW($D$8)+1, 4),
    ""
)</f>
        <v>SAN PEDRO</v>
      </c>
      <c r="H170" s="5" cm="1">
        <f t="array" ref="H170">IF(
    ROW()-ROW($D$8)+1 &lt;= ROWS(_xlfn.ANCHORARRAY(_Helper_FilterResults!$A$1)),
    INDEX(_xlfn.ANCHORARRAY(_Helper_FilterResults!$A$1), ROW()-ROW($D$8)+1, 5),
    ""
)</f>
        <v>90732</v>
      </c>
      <c r="I170" s="28" t="str" cm="1">
        <f t="array" ref="I170">IF(
    ROW()-ROW($D$8)+1 &lt;= ROWS(_xlfn.ANCHORARRAY(_Helper_FilterResults!$A$1)),
    INDEX(_xlfn.ANCHORARRAY(_Helper_FilterResults!$A$1), ROW()-ROW($D$8)+1, 6),
    ""
)</f>
        <v>District 66</v>
      </c>
      <c r="J170" s="28" t="str" cm="1">
        <f t="array" ref="J170">IF(
    ROW()-ROW($D$8)+1 &lt;= ROWS(_xlfn.ANCHORARRAY(_Helper_FilterResults!$A$1)),
    INDEX(_xlfn.ANCHORARRAY(_Helper_FilterResults!$A$1), ROW()-ROW($D$8)+1, 7),
    ""
)</f>
        <v>District 35</v>
      </c>
      <c r="K170" s="28" t="str" cm="1">
        <f t="array" ref="K170">IF(
    ROW()-ROW($D$8)+1 &lt;= ROWS(_xlfn.ANCHORARRAY(_Helper_FilterResults!$A$1)),
    INDEX(_xlfn.ANCHORARRAY(_Helper_FilterResults!$A$1), ROW()-ROW($D$8)+1, 8),
    ""
)</f>
        <v>District 44</v>
      </c>
      <c r="L170" s="28" t="str" cm="1">
        <f t="array" ref="L170">IF(
    ROW()-ROW($D$8)+1 &lt;= ROWS(_xlfn.ANCHORARRAY(_Helper_FilterResults!$A$1)),
    INDEX(_xlfn.ANCHORARRAY(_Helper_FilterResults!$A$1), ROW()-ROW($D$8)+1, 9),
    ""
)</f>
        <v>District 44</v>
      </c>
      <c r="M170" s="28" t="str" cm="1">
        <f t="array" ref="M170">IF(
    ROW()-ROW($D$8)+1 &lt;= ROWS(_xlfn.ANCHORARRAY(_Helper_FilterResults!$A$1)),
    INDEX(_xlfn.ANCHORARRAY(_Helper_FilterResults!$A$1), ROW()-ROW($D$8)+1, 10),
    ""
)</f>
        <v>No</v>
      </c>
      <c r="N170" s="34" t="str" cm="1">
        <f t="array" ref="N170">IF(
    ROW()-ROW($D$8)+1 &lt;= ROWS(_xlfn.ANCHORARRAY(_Helper_FilterResults!$A$1)),
    INDEX(_xlfn.ANCHORARRAY(_Helper_FilterResults!$A$1), ROW()-ROW($D$8)+1, 11),
    ""
)</f>
        <v>No</v>
      </c>
      <c r="O170" s="28" t="str" cm="1">
        <f t="array" ref="O170">IF(
    ROW()-ROW($D$8)+1 &lt;= ROWS(_xlfn.ANCHORARRAY(_Helper_FilterResults!$A$1)),
    INDEX(_xlfn.ANCHORARRAY(_Helper_FilterResults!$A$1), ROW()-ROW($D$8)+1, 12),
    ""
)</f>
        <v>NA</v>
      </c>
      <c r="P170" s="33" t="str" cm="1">
        <f t="array" ref="P170">IF(
    ROW()-ROW($D$8)+1 &lt;= ROWS(_xlfn.ANCHORARRAY(_Helper_FilterResults!$A$1)),
    INDEX(_xlfn.ANCHORARRAY(_Helper_FilterResults!$A$1), ROW()-ROW($D$8)+1, 13),
    ""
)</f>
        <v>General Acute Care Hospital</v>
      </c>
      <c r="Q170" s="33" t="str" cm="1">
        <f t="array" ref="Q170">IF(
    ROW()-ROW($D$8)+1 &lt;= ROWS(_xlfn.ANCHORARRAY(_Helper_FilterResults!$A$1)),
    INDEX(_xlfn.ANCHORARRAY(_Helper_FilterResults!$A$1), ROW()-ROW($D$8)+1, 14),
    ""
)</f>
        <v>Non-Profit Corporation</v>
      </c>
    </row>
    <row r="171" spans="4:17" x14ac:dyDescent="0.3">
      <c r="D171" s="5" cm="1">
        <f t="array" ref="D171">IF(
    ROW()-ROW($D$8)+1 &lt;= ROWS(_xlfn.ANCHORARRAY(_Helper_FilterResults!$A$1)),
    INDEX(_xlfn.ANCHORARRAY(_Helper_FilterResults!$A$1), ROW()-ROW($D$8)+1, 1),
    ""
)</f>
        <v>106190681</v>
      </c>
      <c r="E171" s="5" t="str" cm="1">
        <f t="array" ref="E171">IF(
    ROW()-ROW($D$8)+1 &lt;= ROWS(_xlfn.ANCHORARRAY(_Helper_FilterResults!$A$1)),
    INDEX(_xlfn.ANCHORARRAY(_Helper_FilterResults!$A$1), ROW()-ROW($D$8)+1, 2),
    ""
)</f>
        <v>DOCS SURGICAL HOSPITAL</v>
      </c>
      <c r="F171" s="5" t="str" cm="1">
        <f t="array" ref="F171">IF(
    ROW()-ROW($D$8)+1 &lt;= ROWS(_xlfn.ANCHORARRAY(_Helper_FilterResults!$A$1)),
    INDEX(_xlfn.ANCHORARRAY(_Helper_FilterResults!$A$1), ROW()-ROW($D$8)+1, 3),
    ""
)</f>
        <v>6000 SAN VICENTE BOULEVARD</v>
      </c>
      <c r="G171" s="5" t="str" cm="1">
        <f t="array" ref="G171">IF(
    ROW()-ROW($D$8)+1 &lt;= ROWS(_xlfn.ANCHORARRAY(_Helper_FilterResults!$A$1)),
    INDEX(_xlfn.ANCHORARRAY(_Helper_FilterResults!$A$1), ROW()-ROW($D$8)+1, 4),
    ""
)</f>
        <v>LOS ANGELES</v>
      </c>
      <c r="H171" s="5" cm="1">
        <f t="array" ref="H171">IF(
    ROW()-ROW($D$8)+1 &lt;= ROWS(_xlfn.ANCHORARRAY(_Helper_FilterResults!$A$1)),
    INDEX(_xlfn.ANCHORARRAY(_Helper_FilterResults!$A$1), ROW()-ROW($D$8)+1, 5),
    ""
)</f>
        <v>90036</v>
      </c>
      <c r="I171" s="28" t="str" cm="1">
        <f t="array" ref="I171">IF(
    ROW()-ROW($D$8)+1 &lt;= ROWS(_xlfn.ANCHORARRAY(_Helper_FilterResults!$A$1)),
    INDEX(_xlfn.ANCHORARRAY(_Helper_FilterResults!$A$1), ROW()-ROW($D$8)+1, 6),
    ""
)</f>
        <v>District 55</v>
      </c>
      <c r="J171" s="28" t="str" cm="1">
        <f t="array" ref="J171">IF(
    ROW()-ROW($D$8)+1 &lt;= ROWS(_xlfn.ANCHORARRAY(_Helper_FilterResults!$A$1)),
    INDEX(_xlfn.ANCHORARRAY(_Helper_FilterResults!$A$1), ROW()-ROW($D$8)+1, 7),
    ""
)</f>
        <v>District 28</v>
      </c>
      <c r="K171" s="28" t="str" cm="1">
        <f t="array" ref="K171">IF(
    ROW()-ROW($D$8)+1 &lt;= ROWS(_xlfn.ANCHORARRAY(_Helper_FilterResults!$A$1)),
    INDEX(_xlfn.ANCHORARRAY(_Helper_FilterResults!$A$1), ROW()-ROW($D$8)+1, 8),
    ""
)</f>
        <v>District 37</v>
      </c>
      <c r="L171" s="28" t="str" cm="1">
        <f t="array" ref="L171">IF(
    ROW()-ROW($D$8)+1 &lt;= ROWS(_xlfn.ANCHORARRAY(_Helper_FilterResults!$A$1)),
    INDEX(_xlfn.ANCHORARRAY(_Helper_FilterResults!$A$1), ROW()-ROW($D$8)+1, 9),
    ""
)</f>
        <v>District 37</v>
      </c>
      <c r="M171" s="28" t="str" cm="1">
        <f t="array" ref="M171">IF(
    ROW()-ROW($D$8)+1 &lt;= ROWS(_xlfn.ANCHORARRAY(_Helper_FilterResults!$A$1)),
    INDEX(_xlfn.ANCHORARRAY(_Helper_FilterResults!$A$1), ROW()-ROW($D$8)+1, 10),
    ""
)</f>
        <v>No</v>
      </c>
      <c r="N171" s="34" t="str" cm="1">
        <f t="array" ref="N171">IF(
    ROW()-ROW($D$8)+1 &lt;= ROWS(_xlfn.ANCHORARRAY(_Helper_FilterResults!$A$1)),
    INDEX(_xlfn.ANCHORARRAY(_Helper_FilterResults!$A$1), ROW()-ROW($D$8)+1, 11),
    ""
)</f>
        <v>No</v>
      </c>
      <c r="O171" s="28" t="str" cm="1">
        <f t="array" ref="O171">IF(
    ROW()-ROW($D$8)+1 &lt;= ROWS(_xlfn.ANCHORARRAY(_Helper_FilterResults!$A$1)),
    INDEX(_xlfn.ANCHORARRAY(_Helper_FilterResults!$A$1), ROW()-ROW($D$8)+1, 12),
    ""
)</f>
        <v>NA</v>
      </c>
      <c r="P171" s="33" t="str" cm="1">
        <f t="array" ref="P171">IF(
    ROW()-ROW($D$8)+1 &lt;= ROWS(_xlfn.ANCHORARRAY(_Helper_FilterResults!$A$1)),
    INDEX(_xlfn.ANCHORARRAY(_Helper_FilterResults!$A$1), ROW()-ROW($D$8)+1, 13),
    ""
)</f>
        <v>General Acute Care Hospital</v>
      </c>
      <c r="Q171" s="33" t="str" cm="1">
        <f t="array" ref="Q171">IF(
    ROW()-ROW($D$8)+1 &lt;= ROWS(_xlfn.ANCHORARRAY(_Helper_FilterResults!$A$1)),
    INDEX(_xlfn.ANCHORARRAY(_Helper_FilterResults!$A$1), ROW()-ROW($D$8)+1, 14),
    ""
)</f>
        <v>Investor - LLC</v>
      </c>
    </row>
    <row r="172" spans="4:17" x14ac:dyDescent="0.3">
      <c r="D172" s="5" cm="1">
        <f t="array" ref="D172">IF(
    ROW()-ROW($D$8)+1 &lt;= ROWS(_xlfn.ANCHORARRAY(_Helper_FilterResults!$A$1)),
    INDEX(_xlfn.ANCHORARRAY(_Helper_FilterResults!$A$1), ROW()-ROW($D$8)+1, 1),
    ""
)</f>
        <v>106190687</v>
      </c>
      <c r="E172" s="5" t="str" cm="1">
        <f t="array" ref="E172">IF(
    ROW()-ROW($D$8)+1 &lt;= ROWS(_xlfn.ANCHORARRAY(_Helper_FilterResults!$A$1)),
    INDEX(_xlfn.ANCHORARRAY(_Helper_FilterResults!$A$1), ROW()-ROW($D$8)+1, 2),
    ""
)</f>
        <v>SANTA MONICA - UCLA MEDICAL CENTER AND ORTHOPAEDIC HOSPITAL</v>
      </c>
      <c r="F172" s="5" t="str" cm="1">
        <f t="array" ref="F172">IF(
    ROW()-ROW($D$8)+1 &lt;= ROWS(_xlfn.ANCHORARRAY(_Helper_FilterResults!$A$1)),
    INDEX(_xlfn.ANCHORARRAY(_Helper_FilterResults!$A$1), ROW()-ROW($D$8)+1, 3),
    ""
)</f>
        <v>1250 16TH STREET</v>
      </c>
      <c r="G172" s="5" t="str" cm="1">
        <f t="array" ref="G172">IF(
    ROW()-ROW($D$8)+1 &lt;= ROWS(_xlfn.ANCHORARRAY(_Helper_FilterResults!$A$1)),
    INDEX(_xlfn.ANCHORARRAY(_Helper_FilterResults!$A$1), ROW()-ROW($D$8)+1, 4),
    ""
)</f>
        <v>SANTA MONICA</v>
      </c>
      <c r="H172" s="5" cm="1">
        <f t="array" ref="H172">IF(
    ROW()-ROW($D$8)+1 &lt;= ROWS(_xlfn.ANCHORARRAY(_Helper_FilterResults!$A$1)),
    INDEX(_xlfn.ANCHORARRAY(_Helper_FilterResults!$A$1), ROW()-ROW($D$8)+1, 5),
    ""
)</f>
        <v>90404</v>
      </c>
      <c r="I172" s="28" t="str" cm="1">
        <f t="array" ref="I172">IF(
    ROW()-ROW($D$8)+1 &lt;= ROWS(_xlfn.ANCHORARRAY(_Helper_FilterResults!$A$1)),
    INDEX(_xlfn.ANCHORARRAY(_Helper_FilterResults!$A$1), ROW()-ROW($D$8)+1, 6),
    ""
)</f>
        <v>District 51</v>
      </c>
      <c r="J172" s="28" t="str" cm="1">
        <f t="array" ref="J172">IF(
    ROW()-ROW($D$8)+1 &lt;= ROWS(_xlfn.ANCHORARRAY(_Helper_FilterResults!$A$1)),
    INDEX(_xlfn.ANCHORARRAY(_Helper_FilterResults!$A$1), ROW()-ROW($D$8)+1, 7),
    ""
)</f>
        <v>District 24</v>
      </c>
      <c r="K172" s="28" t="str" cm="1">
        <f t="array" ref="K172">IF(
    ROW()-ROW($D$8)+1 &lt;= ROWS(_xlfn.ANCHORARRAY(_Helper_FilterResults!$A$1)),
    INDEX(_xlfn.ANCHORARRAY(_Helper_FilterResults!$A$1), ROW()-ROW($D$8)+1, 8),
    ""
)</f>
        <v>District 36</v>
      </c>
      <c r="L172" s="28" t="str" cm="1">
        <f t="array" ref="L172">IF(
    ROW()-ROW($D$8)+1 &lt;= ROWS(_xlfn.ANCHORARRAY(_Helper_FilterResults!$A$1)),
    INDEX(_xlfn.ANCHORARRAY(_Helper_FilterResults!$A$1), ROW()-ROW($D$8)+1, 9),
    ""
)</f>
        <v>District 36</v>
      </c>
      <c r="M172" s="28" t="str" cm="1">
        <f t="array" ref="M172">IF(
    ROW()-ROW($D$8)+1 &lt;= ROWS(_xlfn.ANCHORARRAY(_Helper_FilterResults!$A$1)),
    INDEX(_xlfn.ANCHORARRAY(_Helper_FilterResults!$A$1), ROW()-ROW($D$8)+1, 10),
    ""
)</f>
        <v>Yes</v>
      </c>
      <c r="N172" s="34" t="str" cm="1">
        <f t="array" ref="N172">IF(
    ROW()-ROW($D$8)+1 &lt;= ROWS(_xlfn.ANCHORARRAY(_Helper_FilterResults!$A$1)),
    INDEX(_xlfn.ANCHORARRAY(_Helper_FilterResults!$A$1), ROW()-ROW($D$8)+1, 11),
    ""
)</f>
        <v>No</v>
      </c>
      <c r="O172" s="28" t="str" cm="1">
        <f t="array" ref="O172">IF(
    ROW()-ROW($D$8)+1 &lt;= ROWS(_xlfn.ANCHORARRAY(_Helper_FilterResults!$A$1)),
    INDEX(_xlfn.ANCHORARRAY(_Helper_FilterResults!$A$1), ROW()-ROW($D$8)+1, 12),
    ""
)</f>
        <v>NA</v>
      </c>
      <c r="P172" s="33" t="str" cm="1">
        <f t="array" ref="P172">IF(
    ROW()-ROW($D$8)+1 &lt;= ROWS(_xlfn.ANCHORARRAY(_Helper_FilterResults!$A$1)),
    INDEX(_xlfn.ANCHORARRAY(_Helper_FilterResults!$A$1), ROW()-ROW($D$8)+1, 13),
    ""
)</f>
        <v>General Acute Care Hospital</v>
      </c>
      <c r="Q172" s="33" t="str" cm="1">
        <f t="array" ref="Q172">IF(
    ROW()-ROW($D$8)+1 &lt;= ROWS(_xlfn.ANCHORARRAY(_Helper_FilterResults!$A$1)),
    INDEX(_xlfn.ANCHORARRAY(_Helper_FilterResults!$A$1), ROW()-ROW($D$8)+1, 14),
    ""
)</f>
        <v>University of California</v>
      </c>
    </row>
    <row r="173" spans="4:17" x14ac:dyDescent="0.3">
      <c r="D173" s="5" cm="1">
        <f t="array" ref="D173">IF(
    ROW()-ROW($D$8)+1 &lt;= ROWS(_xlfn.ANCHORARRAY(_Helper_FilterResults!$A$1)),
    INDEX(_xlfn.ANCHORARRAY(_Helper_FilterResults!$A$1), ROW()-ROW($D$8)+1, 1),
    ""
)</f>
        <v>106190696</v>
      </c>
      <c r="E173" s="5" t="str" cm="1">
        <f t="array" ref="E173">IF(
    ROW()-ROW($D$8)+1 &lt;= ROWS(_xlfn.ANCHORARRAY(_Helper_FilterResults!$A$1)),
    INDEX(_xlfn.ANCHORARRAY(_Helper_FilterResults!$A$1), ROW()-ROW($D$8)+1, 2),
    ""
)</f>
        <v>PACIFICA HOSPITAL OF THE VALLEY</v>
      </c>
      <c r="F173" s="5" t="str" cm="1">
        <f t="array" ref="F173">IF(
    ROW()-ROW($D$8)+1 &lt;= ROWS(_xlfn.ANCHORARRAY(_Helper_FilterResults!$A$1)),
    INDEX(_xlfn.ANCHORARRAY(_Helper_FilterResults!$A$1), ROW()-ROW($D$8)+1, 3),
    ""
)</f>
        <v>9449 SAN FERNANDO ROAD</v>
      </c>
      <c r="G173" s="5" t="str" cm="1">
        <f t="array" ref="G173">IF(
    ROW()-ROW($D$8)+1 &lt;= ROWS(_xlfn.ANCHORARRAY(_Helper_FilterResults!$A$1)),
    INDEX(_xlfn.ANCHORARRAY(_Helper_FilterResults!$A$1), ROW()-ROW($D$8)+1, 4),
    ""
)</f>
        <v>SUN VALLEY</v>
      </c>
      <c r="H173" s="5" cm="1">
        <f t="array" ref="H173">IF(
    ROW()-ROW($D$8)+1 &lt;= ROWS(_xlfn.ANCHORARRAY(_Helper_FilterResults!$A$1)),
    INDEX(_xlfn.ANCHORARRAY(_Helper_FilterResults!$A$1), ROW()-ROW($D$8)+1, 5),
    ""
)</f>
        <v>91352</v>
      </c>
      <c r="I173" s="28" t="str" cm="1">
        <f t="array" ref="I173">IF(
    ROW()-ROW($D$8)+1 &lt;= ROWS(_xlfn.ANCHORARRAY(_Helper_FilterResults!$A$1)),
    INDEX(_xlfn.ANCHORARRAY(_Helper_FilterResults!$A$1), ROW()-ROW($D$8)+1, 6),
    ""
)</f>
        <v>District 43</v>
      </c>
      <c r="J173" s="28" t="str" cm="1">
        <f t="array" ref="J173">IF(
    ROW()-ROW($D$8)+1 &lt;= ROWS(_xlfn.ANCHORARRAY(_Helper_FilterResults!$A$1)),
    INDEX(_xlfn.ANCHORARRAY(_Helper_FilterResults!$A$1), ROW()-ROW($D$8)+1, 7),
    ""
)</f>
        <v>District 20</v>
      </c>
      <c r="K173" s="28" t="str" cm="1">
        <f t="array" ref="K173">IF(
    ROW()-ROW($D$8)+1 &lt;= ROWS(_xlfn.ANCHORARRAY(_Helper_FilterResults!$A$1)),
    INDEX(_xlfn.ANCHORARRAY(_Helper_FilterResults!$A$1), ROW()-ROW($D$8)+1, 8),
    ""
)</f>
        <v>District 29</v>
      </c>
      <c r="L173" s="28" t="str" cm="1">
        <f t="array" ref="L173">IF(
    ROW()-ROW($D$8)+1 &lt;= ROWS(_xlfn.ANCHORARRAY(_Helper_FilterResults!$A$1)),
    INDEX(_xlfn.ANCHORARRAY(_Helper_FilterResults!$A$1), ROW()-ROW($D$8)+1, 9),
    ""
)</f>
        <v>District 29</v>
      </c>
      <c r="M173" s="28" t="str" cm="1">
        <f t="array" ref="M173">IF(
    ROW()-ROW($D$8)+1 &lt;= ROWS(_xlfn.ANCHORARRAY(_Helper_FilterResults!$A$1)),
    INDEX(_xlfn.ANCHORARRAY(_Helper_FilterResults!$A$1), ROW()-ROW($D$8)+1, 10),
    ""
)</f>
        <v>No</v>
      </c>
      <c r="N173" s="34" t="str" cm="1">
        <f t="array" ref="N173">IF(
    ROW()-ROW($D$8)+1 &lt;= ROWS(_xlfn.ANCHORARRAY(_Helper_FilterResults!$A$1)),
    INDEX(_xlfn.ANCHORARRAY(_Helper_FilterResults!$A$1), ROW()-ROW($D$8)+1, 11),
    ""
)</f>
        <v>No</v>
      </c>
      <c r="O173" s="28" t="str" cm="1">
        <f t="array" ref="O173">IF(
    ROW()-ROW($D$8)+1 &lt;= ROWS(_xlfn.ANCHORARRAY(_Helper_FilterResults!$A$1)),
    INDEX(_xlfn.ANCHORARRAY(_Helper_FilterResults!$A$1), ROW()-ROW($D$8)+1, 12),
    ""
)</f>
        <v>NA</v>
      </c>
      <c r="P173" s="33" t="str" cm="1">
        <f t="array" ref="P173">IF(
    ROW()-ROW($D$8)+1 &lt;= ROWS(_xlfn.ANCHORARRAY(_Helper_FilterResults!$A$1)),
    INDEX(_xlfn.ANCHORARRAY(_Helper_FilterResults!$A$1), ROW()-ROW($D$8)+1, 13),
    ""
)</f>
        <v>General Acute Care Hospital</v>
      </c>
      <c r="Q173" s="33" t="str" cm="1">
        <f t="array" ref="Q173">IF(
    ROW()-ROW($D$8)+1 &lt;= ROWS(_xlfn.ANCHORARRAY(_Helper_FilterResults!$A$1)),
    INDEX(_xlfn.ANCHORARRAY(_Helper_FilterResults!$A$1), ROW()-ROW($D$8)+1, 14),
    ""
)</f>
        <v>Investor - Corporation</v>
      </c>
    </row>
    <row r="174" spans="4:17" x14ac:dyDescent="0.3">
      <c r="D174" s="5" cm="1">
        <f t="array" ref="D174">IF(
    ROW()-ROW($D$8)+1 &lt;= ROWS(_xlfn.ANCHORARRAY(_Helper_FilterResults!$A$1)),
    INDEX(_xlfn.ANCHORARRAY(_Helper_FilterResults!$A$1), ROW()-ROW($D$8)+1, 1),
    ""
)</f>
        <v>106190708</v>
      </c>
      <c r="E174" s="5" t="str" cm="1">
        <f t="array" ref="E174">IF(
    ROW()-ROW($D$8)+1 &lt;= ROWS(_xlfn.ANCHORARRAY(_Helper_FilterResults!$A$1)),
    INDEX(_xlfn.ANCHORARRAY(_Helper_FilterResults!$A$1), ROW()-ROW($D$8)+1, 2),
    ""
)</f>
        <v>SHERMAN OAKS HOSPITAL</v>
      </c>
      <c r="F174" s="5" t="str" cm="1">
        <f t="array" ref="F174">IF(
    ROW()-ROW($D$8)+1 &lt;= ROWS(_xlfn.ANCHORARRAY(_Helper_FilterResults!$A$1)),
    INDEX(_xlfn.ANCHORARRAY(_Helper_FilterResults!$A$1), ROW()-ROW($D$8)+1, 3),
    ""
)</f>
        <v>4929 VAN NUYS BOULEVARD</v>
      </c>
      <c r="G174" s="5" t="str" cm="1">
        <f t="array" ref="G174">IF(
    ROW()-ROW($D$8)+1 &lt;= ROWS(_xlfn.ANCHORARRAY(_Helper_FilterResults!$A$1)),
    INDEX(_xlfn.ANCHORARRAY(_Helper_FilterResults!$A$1), ROW()-ROW($D$8)+1, 4),
    ""
)</f>
        <v>SHERMAN OAKS</v>
      </c>
      <c r="H174" s="5" cm="1">
        <f t="array" ref="H174">IF(
    ROW()-ROW($D$8)+1 &lt;= ROWS(_xlfn.ANCHORARRAY(_Helper_FilterResults!$A$1)),
    INDEX(_xlfn.ANCHORARRAY(_Helper_FilterResults!$A$1), ROW()-ROW($D$8)+1, 5),
    ""
)</f>
        <v>91403</v>
      </c>
      <c r="I174" s="28" t="str" cm="1">
        <f t="array" ref="I174">IF(
    ROW()-ROW($D$8)+1 &lt;= ROWS(_xlfn.ANCHORARRAY(_Helper_FilterResults!$A$1)),
    INDEX(_xlfn.ANCHORARRAY(_Helper_FilterResults!$A$1), ROW()-ROW($D$8)+1, 6),
    ""
)</f>
        <v>District 44</v>
      </c>
      <c r="J174" s="28" t="str" cm="1">
        <f t="array" ref="J174">IF(
    ROW()-ROW($D$8)+1 &lt;= ROWS(_xlfn.ANCHORARRAY(_Helper_FilterResults!$A$1)),
    INDEX(_xlfn.ANCHORARRAY(_Helper_FilterResults!$A$1), ROW()-ROW($D$8)+1, 7),
    ""
)</f>
        <v>District 27</v>
      </c>
      <c r="K174" s="28" t="str" cm="1">
        <f t="array" ref="K174">IF(
    ROW()-ROW($D$8)+1 &lt;= ROWS(_xlfn.ANCHORARRAY(_Helper_FilterResults!$A$1)),
    INDEX(_xlfn.ANCHORARRAY(_Helper_FilterResults!$A$1), ROW()-ROW($D$8)+1, 8),
    ""
)</f>
        <v>District 32</v>
      </c>
      <c r="L174" s="28" t="str" cm="1">
        <f t="array" ref="L174">IF(
    ROW()-ROW($D$8)+1 &lt;= ROWS(_xlfn.ANCHORARRAY(_Helper_FilterResults!$A$1)),
    INDEX(_xlfn.ANCHORARRAY(_Helper_FilterResults!$A$1), ROW()-ROW($D$8)+1, 9),
    ""
)</f>
        <v>District 32</v>
      </c>
      <c r="M174" s="28" t="str" cm="1">
        <f t="array" ref="M174">IF(
    ROW()-ROW($D$8)+1 &lt;= ROWS(_xlfn.ANCHORARRAY(_Helper_FilterResults!$A$1)),
    INDEX(_xlfn.ANCHORARRAY(_Helper_FilterResults!$A$1), ROW()-ROW($D$8)+1, 10),
    ""
)</f>
        <v>No</v>
      </c>
      <c r="N174" s="34" t="str" cm="1">
        <f t="array" ref="N174">IF(
    ROW()-ROW($D$8)+1 &lt;= ROWS(_xlfn.ANCHORARRAY(_Helper_FilterResults!$A$1)),
    INDEX(_xlfn.ANCHORARRAY(_Helper_FilterResults!$A$1), ROW()-ROW($D$8)+1, 11),
    ""
)</f>
        <v>No</v>
      </c>
      <c r="O174" s="28" t="str" cm="1">
        <f t="array" ref="O174">IF(
    ROW()-ROW($D$8)+1 &lt;= ROWS(_xlfn.ANCHORARRAY(_Helper_FilterResults!$A$1)),
    INDEX(_xlfn.ANCHORARRAY(_Helper_FilterResults!$A$1), ROW()-ROW($D$8)+1, 12),
    ""
)</f>
        <v>NA</v>
      </c>
      <c r="P174" s="33" t="str" cm="1">
        <f t="array" ref="P174">IF(
    ROW()-ROW($D$8)+1 &lt;= ROWS(_xlfn.ANCHORARRAY(_Helper_FilterResults!$A$1)),
    INDEX(_xlfn.ANCHORARRAY(_Helper_FilterResults!$A$1), ROW()-ROW($D$8)+1, 13),
    ""
)</f>
        <v>General Acute Care Hospital</v>
      </c>
      <c r="Q174" s="33" t="str" cm="1">
        <f t="array" ref="Q174">IF(
    ROW()-ROW($D$8)+1 &lt;= ROWS(_xlfn.ANCHORARRAY(_Helper_FilterResults!$A$1)),
    INDEX(_xlfn.ANCHORARRAY(_Helper_FilterResults!$A$1), ROW()-ROW($D$8)+1, 14),
    ""
)</f>
        <v>Non-Profit Corporation</v>
      </c>
    </row>
    <row r="175" spans="4:17" x14ac:dyDescent="0.3">
      <c r="D175" s="5" cm="1">
        <f t="array" ref="D175">IF(
    ROW()-ROW($D$8)+1 &lt;= ROWS(_xlfn.ANCHORARRAY(_Helper_FilterResults!$A$1)),
    INDEX(_xlfn.ANCHORARRAY(_Helper_FilterResults!$A$1), ROW()-ROW($D$8)+1, 1),
    ""
)</f>
        <v>106190754</v>
      </c>
      <c r="E175" s="5" t="str" cm="1">
        <f t="array" ref="E175">IF(
    ROW()-ROW($D$8)+1 &lt;= ROWS(_xlfn.ANCHORARRAY(_Helper_FilterResults!$A$1)),
    INDEX(_xlfn.ANCHORARRAY(_Helper_FilterResults!$A$1), ROW()-ROW($D$8)+1, 2),
    ""
)</f>
        <v>ST. FRANCIS MEDICAL CENTER</v>
      </c>
      <c r="F175" s="5" t="str" cm="1">
        <f t="array" ref="F175">IF(
    ROW()-ROW($D$8)+1 &lt;= ROWS(_xlfn.ANCHORARRAY(_Helper_FilterResults!$A$1)),
    INDEX(_xlfn.ANCHORARRAY(_Helper_FilterResults!$A$1), ROW()-ROW($D$8)+1, 3),
    ""
)</f>
        <v>3630 E. IMPERIAL HIGHWAY</v>
      </c>
      <c r="G175" s="5" t="str" cm="1">
        <f t="array" ref="G175">IF(
    ROW()-ROW($D$8)+1 &lt;= ROWS(_xlfn.ANCHORARRAY(_Helper_FilterResults!$A$1)),
    INDEX(_xlfn.ANCHORARRAY(_Helper_FilterResults!$A$1), ROW()-ROW($D$8)+1, 4),
    ""
)</f>
        <v>LYNWOOD</v>
      </c>
      <c r="H175" s="5" cm="1">
        <f t="array" ref="H175">IF(
    ROW()-ROW($D$8)+1 &lt;= ROWS(_xlfn.ANCHORARRAY(_Helper_FilterResults!$A$1)),
    INDEX(_xlfn.ANCHORARRAY(_Helper_FilterResults!$A$1), ROW()-ROW($D$8)+1, 5),
    ""
)</f>
        <v>90262</v>
      </c>
      <c r="I175" s="28" t="str" cm="1">
        <f t="array" ref="I175">IF(
    ROW()-ROW($D$8)+1 &lt;= ROWS(_xlfn.ANCHORARRAY(_Helper_FilterResults!$A$1)),
    INDEX(_xlfn.ANCHORARRAY(_Helper_FilterResults!$A$1), ROW()-ROW($D$8)+1, 6),
    ""
)</f>
        <v>District 62</v>
      </c>
      <c r="J175" s="28" t="str" cm="1">
        <f t="array" ref="J175">IF(
    ROW()-ROW($D$8)+1 &lt;= ROWS(_xlfn.ANCHORARRAY(_Helper_FilterResults!$A$1)),
    INDEX(_xlfn.ANCHORARRAY(_Helper_FilterResults!$A$1), ROW()-ROW($D$8)+1, 7),
    ""
)</f>
        <v>District 33</v>
      </c>
      <c r="K175" s="28" t="str" cm="1">
        <f t="array" ref="K175">IF(
    ROW()-ROW($D$8)+1 &lt;= ROWS(_xlfn.ANCHORARRAY(_Helper_FilterResults!$A$1)),
    INDEX(_xlfn.ANCHORARRAY(_Helper_FilterResults!$A$1), ROW()-ROW($D$8)+1, 8),
    ""
)</f>
        <v>District 44</v>
      </c>
      <c r="L175" s="28" t="str" cm="1">
        <f t="array" ref="L175">IF(
    ROW()-ROW($D$8)+1 &lt;= ROWS(_xlfn.ANCHORARRAY(_Helper_FilterResults!$A$1)),
    INDEX(_xlfn.ANCHORARRAY(_Helper_FilterResults!$A$1), ROW()-ROW($D$8)+1, 9),
    ""
)</f>
        <v>District 44</v>
      </c>
      <c r="M175" s="28" t="str" cm="1">
        <f t="array" ref="M175">IF(
    ROW()-ROW($D$8)+1 &lt;= ROWS(_xlfn.ANCHORARRAY(_Helper_FilterResults!$A$1)),
    INDEX(_xlfn.ANCHORARRAY(_Helper_FilterResults!$A$1), ROW()-ROW($D$8)+1, 10),
    ""
)</f>
        <v>No</v>
      </c>
      <c r="N175" s="34" t="str" cm="1">
        <f t="array" ref="N175">IF(
    ROW()-ROW($D$8)+1 &lt;= ROWS(_xlfn.ANCHORARRAY(_Helper_FilterResults!$A$1)),
    INDEX(_xlfn.ANCHORARRAY(_Helper_FilterResults!$A$1), ROW()-ROW($D$8)+1, 11),
    ""
)</f>
        <v>No</v>
      </c>
      <c r="O175" s="28" t="str" cm="1">
        <f t="array" ref="O175">IF(
    ROW()-ROW($D$8)+1 &lt;= ROWS(_xlfn.ANCHORARRAY(_Helper_FilterResults!$A$1)),
    INDEX(_xlfn.ANCHORARRAY(_Helper_FilterResults!$A$1), ROW()-ROW($D$8)+1, 12),
    ""
)</f>
        <v>Level II</v>
      </c>
      <c r="P175" s="33" t="str" cm="1">
        <f t="array" ref="P175">IF(
    ROW()-ROW($D$8)+1 &lt;= ROWS(_xlfn.ANCHORARRAY(_Helper_FilterResults!$A$1)),
    INDEX(_xlfn.ANCHORARRAY(_Helper_FilterResults!$A$1), ROW()-ROW($D$8)+1, 13),
    ""
)</f>
        <v>General Acute Care Hospital</v>
      </c>
      <c r="Q175" s="33" t="str" cm="1">
        <f t="array" ref="Q175">IF(
    ROW()-ROW($D$8)+1 &lt;= ROWS(_xlfn.ANCHORARRAY(_Helper_FilterResults!$A$1)),
    INDEX(_xlfn.ANCHORARRAY(_Helper_FilterResults!$A$1), ROW()-ROW($D$8)+1, 14),
    ""
)</f>
        <v>Investor - Individual</v>
      </c>
    </row>
    <row r="176" spans="4:17" x14ac:dyDescent="0.3">
      <c r="D176" s="5" cm="1">
        <f t="array" ref="D176">IF(
    ROW()-ROW($D$8)+1 &lt;= ROWS(_xlfn.ANCHORARRAY(_Helper_FilterResults!$A$1)),
    INDEX(_xlfn.ANCHORARRAY(_Helper_FilterResults!$A$1), ROW()-ROW($D$8)+1, 1),
    ""
)</f>
        <v>106190756</v>
      </c>
      <c r="E176" s="5" t="str" cm="1">
        <f t="array" ref="E176">IF(
    ROW()-ROW($D$8)+1 &lt;= ROWS(_xlfn.ANCHORARRAY(_Helper_FilterResults!$A$1)),
    INDEX(_xlfn.ANCHORARRAY(_Helper_FilterResults!$A$1), ROW()-ROW($D$8)+1, 2),
    ""
)</f>
        <v>SAINT JOHN'S HEALTH CENTER</v>
      </c>
      <c r="F176" s="5" t="str" cm="1">
        <f t="array" ref="F176">IF(
    ROW()-ROW($D$8)+1 &lt;= ROWS(_xlfn.ANCHORARRAY(_Helper_FilterResults!$A$1)),
    INDEX(_xlfn.ANCHORARRAY(_Helper_FilterResults!$A$1), ROW()-ROW($D$8)+1, 3),
    ""
)</f>
        <v>2121 SANTA MONICA BLVD.</v>
      </c>
      <c r="G176" s="5" t="str" cm="1">
        <f t="array" ref="G176">IF(
    ROW()-ROW($D$8)+1 &lt;= ROWS(_xlfn.ANCHORARRAY(_Helper_FilterResults!$A$1)),
    INDEX(_xlfn.ANCHORARRAY(_Helper_FilterResults!$A$1), ROW()-ROW($D$8)+1, 4),
    ""
)</f>
        <v>SANTA MONICA</v>
      </c>
      <c r="H176" s="5" cm="1">
        <f t="array" ref="H176">IF(
    ROW()-ROW($D$8)+1 &lt;= ROWS(_xlfn.ANCHORARRAY(_Helper_FilterResults!$A$1)),
    INDEX(_xlfn.ANCHORARRAY(_Helper_FilterResults!$A$1), ROW()-ROW($D$8)+1, 5),
    ""
)</f>
        <v>90404</v>
      </c>
      <c r="I176" s="28" t="str" cm="1">
        <f t="array" ref="I176">IF(
    ROW()-ROW($D$8)+1 &lt;= ROWS(_xlfn.ANCHORARRAY(_Helper_FilterResults!$A$1)),
    INDEX(_xlfn.ANCHORARRAY(_Helper_FilterResults!$A$1), ROW()-ROW($D$8)+1, 6),
    ""
)</f>
        <v>District 51</v>
      </c>
      <c r="J176" s="28" t="str" cm="1">
        <f t="array" ref="J176">IF(
    ROW()-ROW($D$8)+1 &lt;= ROWS(_xlfn.ANCHORARRAY(_Helper_FilterResults!$A$1)),
    INDEX(_xlfn.ANCHORARRAY(_Helper_FilterResults!$A$1), ROW()-ROW($D$8)+1, 7),
    ""
)</f>
        <v>District 24</v>
      </c>
      <c r="K176" s="28" t="str" cm="1">
        <f t="array" ref="K176">IF(
    ROW()-ROW($D$8)+1 &lt;= ROWS(_xlfn.ANCHORARRAY(_Helper_FilterResults!$A$1)),
    INDEX(_xlfn.ANCHORARRAY(_Helper_FilterResults!$A$1), ROW()-ROW($D$8)+1, 8),
    ""
)</f>
        <v>District 36</v>
      </c>
      <c r="L176" s="28" t="str" cm="1">
        <f t="array" ref="L176">IF(
    ROW()-ROW($D$8)+1 &lt;= ROWS(_xlfn.ANCHORARRAY(_Helper_FilterResults!$A$1)),
    INDEX(_xlfn.ANCHORARRAY(_Helper_FilterResults!$A$1), ROW()-ROW($D$8)+1, 9),
    ""
)</f>
        <v>District 36</v>
      </c>
      <c r="M176" s="28" t="str" cm="1">
        <f t="array" ref="M176">IF(
    ROW()-ROW($D$8)+1 &lt;= ROWS(_xlfn.ANCHORARRAY(_Helper_FilterResults!$A$1)),
    INDEX(_xlfn.ANCHORARRAY(_Helper_FilterResults!$A$1), ROW()-ROW($D$8)+1, 10),
    ""
)</f>
        <v>No</v>
      </c>
      <c r="N176" s="34" t="str" cm="1">
        <f t="array" ref="N176">IF(
    ROW()-ROW($D$8)+1 &lt;= ROWS(_xlfn.ANCHORARRAY(_Helper_FilterResults!$A$1)),
    INDEX(_xlfn.ANCHORARRAY(_Helper_FilterResults!$A$1), ROW()-ROW($D$8)+1, 11),
    ""
)</f>
        <v>No</v>
      </c>
      <c r="O176" s="28" t="str" cm="1">
        <f t="array" ref="O176">IF(
    ROW()-ROW($D$8)+1 &lt;= ROWS(_xlfn.ANCHORARRAY(_Helper_FilterResults!$A$1)),
    INDEX(_xlfn.ANCHORARRAY(_Helper_FilterResults!$A$1), ROW()-ROW($D$8)+1, 12),
    ""
)</f>
        <v>NA</v>
      </c>
      <c r="P176" s="33" t="str" cm="1">
        <f t="array" ref="P176">IF(
    ROW()-ROW($D$8)+1 &lt;= ROWS(_xlfn.ANCHORARRAY(_Helper_FilterResults!$A$1)),
    INDEX(_xlfn.ANCHORARRAY(_Helper_FilterResults!$A$1), ROW()-ROW($D$8)+1, 13),
    ""
)</f>
        <v>General Acute Care Hospital</v>
      </c>
      <c r="Q176" s="33" t="str" cm="1">
        <f t="array" ref="Q176">IF(
    ROW()-ROW($D$8)+1 &lt;= ROWS(_xlfn.ANCHORARRAY(_Helper_FilterResults!$A$1)),
    INDEX(_xlfn.ANCHORARRAY(_Helper_FilterResults!$A$1), ROW()-ROW($D$8)+1, 14),
    ""
)</f>
        <v>Non-Profit Corporation</v>
      </c>
    </row>
    <row r="177" spans="4:17" x14ac:dyDescent="0.3">
      <c r="D177" s="5" cm="1">
        <f t="array" ref="D177">IF(
    ROW()-ROW($D$8)+1 &lt;= ROWS(_xlfn.ANCHORARRAY(_Helper_FilterResults!$A$1)),
    INDEX(_xlfn.ANCHORARRAY(_Helper_FilterResults!$A$1), ROW()-ROW($D$8)+1, 1),
    ""
)</f>
        <v>106190758</v>
      </c>
      <c r="E177" s="5" t="str" cm="1">
        <f t="array" ref="E177">IF(
    ROW()-ROW($D$8)+1 &lt;= ROWS(_xlfn.ANCHORARRAY(_Helper_FilterResults!$A$1)),
    INDEX(_xlfn.ANCHORARRAY(_Helper_FilterResults!$A$1), ROW()-ROW($D$8)+1, 2),
    ""
)</f>
        <v>PROVIDENCE SAINT JOSEPH MEDICAL CENTER</v>
      </c>
      <c r="F177" s="5" t="str" cm="1">
        <f t="array" ref="F177">IF(
    ROW()-ROW($D$8)+1 &lt;= ROWS(_xlfn.ANCHORARRAY(_Helper_FilterResults!$A$1)),
    INDEX(_xlfn.ANCHORARRAY(_Helper_FilterResults!$A$1), ROW()-ROW($D$8)+1, 3),
    ""
)</f>
        <v>501 S BUENA VISTA STREET</v>
      </c>
      <c r="G177" s="5" t="str" cm="1">
        <f t="array" ref="G177">IF(
    ROW()-ROW($D$8)+1 &lt;= ROWS(_xlfn.ANCHORARRAY(_Helper_FilterResults!$A$1)),
    INDEX(_xlfn.ANCHORARRAY(_Helper_FilterResults!$A$1), ROW()-ROW($D$8)+1, 4),
    ""
)</f>
        <v>BURBANK</v>
      </c>
      <c r="H177" s="5" t="str" cm="1">
        <f t="array" ref="H177">IF(
    ROW()-ROW($D$8)+1 &lt;= ROWS(_xlfn.ANCHORARRAY(_Helper_FilterResults!$A$1)),
    INDEX(_xlfn.ANCHORARRAY(_Helper_FilterResults!$A$1), ROW()-ROW($D$8)+1, 5),
    ""
)</f>
        <v>91505-4809</v>
      </c>
      <c r="I177" s="28" t="str" cm="1">
        <f t="array" ref="I177">IF(
    ROW()-ROW($D$8)+1 &lt;= ROWS(_xlfn.ANCHORARRAY(_Helper_FilterResults!$A$1)),
    INDEX(_xlfn.ANCHORARRAY(_Helper_FilterResults!$A$1), ROW()-ROW($D$8)+1, 6),
    ""
)</f>
        <v>District 44</v>
      </c>
      <c r="J177" s="28" t="str" cm="1">
        <f t="array" ref="J177">IF(
    ROW()-ROW($D$8)+1 &lt;= ROWS(_xlfn.ANCHORARRAY(_Helper_FilterResults!$A$1)),
    INDEX(_xlfn.ANCHORARRAY(_Helper_FilterResults!$A$1), ROW()-ROW($D$8)+1, 7),
    ""
)</f>
        <v>District 20</v>
      </c>
      <c r="K177" s="28" t="str" cm="1">
        <f t="array" ref="K177">IF(
    ROW()-ROW($D$8)+1 &lt;= ROWS(_xlfn.ANCHORARRAY(_Helper_FilterResults!$A$1)),
    INDEX(_xlfn.ANCHORARRAY(_Helper_FilterResults!$A$1), ROW()-ROW($D$8)+1, 8),
    ""
)</f>
        <v>District 30</v>
      </c>
      <c r="L177" s="28" t="str" cm="1">
        <f t="array" ref="L177">IF(
    ROW()-ROW($D$8)+1 &lt;= ROWS(_xlfn.ANCHORARRAY(_Helper_FilterResults!$A$1)),
    INDEX(_xlfn.ANCHORARRAY(_Helper_FilterResults!$A$1), ROW()-ROW($D$8)+1, 9),
    ""
)</f>
        <v>District 30</v>
      </c>
      <c r="M177" s="28" t="str" cm="1">
        <f t="array" ref="M177">IF(
    ROW()-ROW($D$8)+1 &lt;= ROWS(_xlfn.ANCHORARRAY(_Helper_FilterResults!$A$1)),
    INDEX(_xlfn.ANCHORARRAY(_Helper_FilterResults!$A$1), ROW()-ROW($D$8)+1, 10),
    ""
)</f>
        <v>No</v>
      </c>
      <c r="N177" s="34" t="str" cm="1">
        <f t="array" ref="N177">IF(
    ROW()-ROW($D$8)+1 &lt;= ROWS(_xlfn.ANCHORARRAY(_Helper_FilterResults!$A$1)),
    INDEX(_xlfn.ANCHORARRAY(_Helper_FilterResults!$A$1), ROW()-ROW($D$8)+1, 11),
    ""
)</f>
        <v>No</v>
      </c>
      <c r="O177" s="28" t="str" cm="1">
        <f t="array" ref="O177">IF(
    ROW()-ROW($D$8)+1 &lt;= ROWS(_xlfn.ANCHORARRAY(_Helper_FilterResults!$A$1)),
    INDEX(_xlfn.ANCHORARRAY(_Helper_FilterResults!$A$1), ROW()-ROW($D$8)+1, 12),
    ""
)</f>
        <v>NA</v>
      </c>
      <c r="P177" s="33" t="str" cm="1">
        <f t="array" ref="P177">IF(
    ROW()-ROW($D$8)+1 &lt;= ROWS(_xlfn.ANCHORARRAY(_Helper_FilterResults!$A$1)),
    INDEX(_xlfn.ANCHORARRAY(_Helper_FilterResults!$A$1), ROW()-ROW($D$8)+1, 13),
    ""
)</f>
        <v>General Acute Care Hospital</v>
      </c>
      <c r="Q177" s="33" t="str" cm="1">
        <f t="array" ref="Q177">IF(
    ROW()-ROW($D$8)+1 &lt;= ROWS(_xlfn.ANCHORARRAY(_Helper_FilterResults!$A$1)),
    INDEX(_xlfn.ANCHORARRAY(_Helper_FilterResults!$A$1), ROW()-ROW($D$8)+1, 14),
    ""
)</f>
        <v>Non-Profit Corporation</v>
      </c>
    </row>
    <row r="178" spans="4:17" x14ac:dyDescent="0.3">
      <c r="D178" s="5" cm="1">
        <f t="array" ref="D178">IF(
    ROW()-ROW($D$8)+1 &lt;= ROWS(_xlfn.ANCHORARRAY(_Helper_FilterResults!$A$1)),
    INDEX(_xlfn.ANCHORARRAY(_Helper_FilterResults!$A$1), ROW()-ROW($D$8)+1, 1),
    ""
)</f>
        <v>106190766</v>
      </c>
      <c r="E178" s="5" t="str" cm="1">
        <f t="array" ref="E178">IF(
    ROW()-ROW($D$8)+1 &lt;= ROWS(_xlfn.ANCHORARRAY(_Helper_FilterResults!$A$1)),
    INDEX(_xlfn.ANCHORARRAY(_Helper_FilterResults!$A$1), ROW()-ROW($D$8)+1, 2),
    ""
)</f>
        <v>COAST PLAZA HOSPITAL</v>
      </c>
      <c r="F178" s="5" t="str" cm="1">
        <f t="array" ref="F178">IF(
    ROW()-ROW($D$8)+1 &lt;= ROWS(_xlfn.ANCHORARRAY(_Helper_FilterResults!$A$1)),
    INDEX(_xlfn.ANCHORARRAY(_Helper_FilterResults!$A$1), ROW()-ROW($D$8)+1, 3),
    ""
)</f>
        <v>13100 STUDEBAKER ROAD</v>
      </c>
      <c r="G178" s="5" t="str" cm="1">
        <f t="array" ref="G178">IF(
    ROW()-ROW($D$8)+1 &lt;= ROWS(_xlfn.ANCHORARRAY(_Helper_FilterResults!$A$1)),
    INDEX(_xlfn.ANCHORARRAY(_Helper_FilterResults!$A$1), ROW()-ROW($D$8)+1, 4),
    ""
)</f>
        <v>NORWALK</v>
      </c>
      <c r="H178" s="5" cm="1">
        <f t="array" ref="H178">IF(
    ROW()-ROW($D$8)+1 &lt;= ROWS(_xlfn.ANCHORARRAY(_Helper_FilterResults!$A$1)),
    INDEX(_xlfn.ANCHORARRAY(_Helper_FilterResults!$A$1), ROW()-ROW($D$8)+1, 5),
    ""
)</f>
        <v>90650</v>
      </c>
      <c r="I178" s="28" t="str" cm="1">
        <f t="array" ref="I178">IF(
    ROW()-ROW($D$8)+1 &lt;= ROWS(_xlfn.ANCHORARRAY(_Helper_FilterResults!$A$1)),
    INDEX(_xlfn.ANCHORARRAY(_Helper_FilterResults!$A$1), ROW()-ROW($D$8)+1, 6),
    ""
)</f>
        <v>District 64</v>
      </c>
      <c r="J178" s="28" t="str" cm="1">
        <f t="array" ref="J178">IF(
    ROW()-ROW($D$8)+1 &lt;= ROWS(_xlfn.ANCHORARRAY(_Helper_FilterResults!$A$1)),
    INDEX(_xlfn.ANCHORARRAY(_Helper_FilterResults!$A$1), ROW()-ROW($D$8)+1, 7),
    ""
)</f>
        <v>District 30</v>
      </c>
      <c r="K178" s="28" t="str" cm="1">
        <f t="array" ref="K178">IF(
    ROW()-ROW($D$8)+1 &lt;= ROWS(_xlfn.ANCHORARRAY(_Helper_FilterResults!$A$1)),
    INDEX(_xlfn.ANCHORARRAY(_Helper_FilterResults!$A$1), ROW()-ROW($D$8)+1, 8),
    ""
)</f>
        <v>District 38</v>
      </c>
      <c r="L178" s="28" t="str" cm="1">
        <f t="array" ref="L178">IF(
    ROW()-ROW($D$8)+1 &lt;= ROWS(_xlfn.ANCHORARRAY(_Helper_FilterResults!$A$1)),
    INDEX(_xlfn.ANCHORARRAY(_Helper_FilterResults!$A$1), ROW()-ROW($D$8)+1, 9),
    ""
)</f>
        <v>District 41</v>
      </c>
      <c r="M178" s="28" t="str" cm="1">
        <f t="array" ref="M178">IF(
    ROW()-ROW($D$8)+1 &lt;= ROWS(_xlfn.ANCHORARRAY(_Helper_FilterResults!$A$1)),
    INDEX(_xlfn.ANCHORARRAY(_Helper_FilterResults!$A$1), ROW()-ROW($D$8)+1, 10),
    ""
)</f>
        <v>No</v>
      </c>
      <c r="N178" s="34" t="str" cm="1">
        <f t="array" ref="N178">IF(
    ROW()-ROW($D$8)+1 &lt;= ROWS(_xlfn.ANCHORARRAY(_Helper_FilterResults!$A$1)),
    INDEX(_xlfn.ANCHORARRAY(_Helper_FilterResults!$A$1), ROW()-ROW($D$8)+1, 11),
    ""
)</f>
        <v>No</v>
      </c>
      <c r="O178" s="28" t="str" cm="1">
        <f t="array" ref="O178">IF(
    ROW()-ROW($D$8)+1 &lt;= ROWS(_xlfn.ANCHORARRAY(_Helper_FilterResults!$A$1)),
    INDEX(_xlfn.ANCHORARRAY(_Helper_FilterResults!$A$1), ROW()-ROW($D$8)+1, 12),
    ""
)</f>
        <v>NA</v>
      </c>
      <c r="P178" s="33" t="str" cm="1">
        <f t="array" ref="P178">IF(
    ROW()-ROW($D$8)+1 &lt;= ROWS(_xlfn.ANCHORARRAY(_Helper_FilterResults!$A$1)),
    INDEX(_xlfn.ANCHORARRAY(_Helper_FilterResults!$A$1), ROW()-ROW($D$8)+1, 13),
    ""
)</f>
        <v>General Acute Care Hospital</v>
      </c>
      <c r="Q178" s="33" t="str" cm="1">
        <f t="array" ref="Q178">IF(
    ROW()-ROW($D$8)+1 &lt;= ROWS(_xlfn.ANCHORARRAY(_Helper_FilterResults!$A$1)),
    INDEX(_xlfn.ANCHORARRAY(_Helper_FilterResults!$A$1), ROW()-ROW($D$8)+1, 14),
    ""
)</f>
        <v>Investor - LLC</v>
      </c>
    </row>
    <row r="179" spans="4:17" x14ac:dyDescent="0.3">
      <c r="D179" s="5" cm="1">
        <f t="array" ref="D179">IF(
    ROW()-ROW($D$8)+1 &lt;= ROWS(_xlfn.ANCHORARRAY(_Helper_FilterResults!$A$1)),
    INDEX(_xlfn.ANCHORARRAY(_Helper_FilterResults!$A$1), ROW()-ROW($D$8)+1, 1),
    ""
)</f>
        <v>106190782</v>
      </c>
      <c r="E179" s="5" t="str" cm="1">
        <f t="array" ref="E179">IF(
    ROW()-ROW($D$8)+1 &lt;= ROWS(_xlfn.ANCHORARRAY(_Helper_FilterResults!$A$1)),
    INDEX(_xlfn.ANCHORARRAY(_Helper_FilterResults!$A$1), ROW()-ROW($D$8)+1, 2),
    ""
)</f>
        <v>TARZANA TREATMENT CENTER</v>
      </c>
      <c r="F179" s="5" t="str" cm="1">
        <f t="array" ref="F179">IF(
    ROW()-ROW($D$8)+1 &lt;= ROWS(_xlfn.ANCHORARRAY(_Helper_FilterResults!$A$1)),
    INDEX(_xlfn.ANCHORARRAY(_Helper_FilterResults!$A$1), ROW()-ROW($D$8)+1, 3),
    ""
)</f>
        <v>18646 OXNARD STREET</v>
      </c>
      <c r="G179" s="5" t="str" cm="1">
        <f t="array" ref="G179">IF(
    ROW()-ROW($D$8)+1 &lt;= ROWS(_xlfn.ANCHORARRAY(_Helper_FilterResults!$A$1)),
    INDEX(_xlfn.ANCHORARRAY(_Helper_FilterResults!$A$1), ROW()-ROW($D$8)+1, 4),
    ""
)</f>
        <v>TARZANA</v>
      </c>
      <c r="H179" s="5" cm="1">
        <f t="array" ref="H179">IF(
    ROW()-ROW($D$8)+1 &lt;= ROWS(_xlfn.ANCHORARRAY(_Helper_FilterResults!$A$1)),
    INDEX(_xlfn.ANCHORARRAY(_Helper_FilterResults!$A$1), ROW()-ROW($D$8)+1, 5),
    ""
)</f>
        <v>91356</v>
      </c>
      <c r="I179" s="28" t="str" cm="1">
        <f t="array" ref="I179">IF(
    ROW()-ROW($D$8)+1 &lt;= ROWS(_xlfn.ANCHORARRAY(_Helper_FilterResults!$A$1)),
    INDEX(_xlfn.ANCHORARRAY(_Helper_FilterResults!$A$1), ROW()-ROW($D$8)+1, 6),
    ""
)</f>
        <v>District 46</v>
      </c>
      <c r="J179" s="28" t="str" cm="1">
        <f t="array" ref="J179">IF(
    ROW()-ROW($D$8)+1 &lt;= ROWS(_xlfn.ANCHORARRAY(_Helper_FilterResults!$A$1)),
    INDEX(_xlfn.ANCHORARRAY(_Helper_FilterResults!$A$1), ROW()-ROW($D$8)+1, 7),
    ""
)</f>
        <v>District 27</v>
      </c>
      <c r="K179" s="28" t="str" cm="1">
        <f t="array" ref="K179">IF(
    ROW()-ROW($D$8)+1 &lt;= ROWS(_xlfn.ANCHORARRAY(_Helper_FilterResults!$A$1)),
    INDEX(_xlfn.ANCHORARRAY(_Helper_FilterResults!$A$1), ROW()-ROW($D$8)+1, 8),
    ""
)</f>
        <v>District 32</v>
      </c>
      <c r="L179" s="28" t="str" cm="1">
        <f t="array" ref="L179">IF(
    ROW()-ROW($D$8)+1 &lt;= ROWS(_xlfn.ANCHORARRAY(_Helper_FilterResults!$A$1)),
    INDEX(_xlfn.ANCHORARRAY(_Helper_FilterResults!$A$1), ROW()-ROW($D$8)+1, 9),
    ""
)</f>
        <v>District 32</v>
      </c>
      <c r="M179" s="28" t="str" cm="1">
        <f t="array" ref="M179">IF(
    ROW()-ROW($D$8)+1 &lt;= ROWS(_xlfn.ANCHORARRAY(_Helper_FilterResults!$A$1)),
    INDEX(_xlfn.ANCHORARRAY(_Helper_FilterResults!$A$1), ROW()-ROW($D$8)+1, 10),
    ""
)</f>
        <v>No</v>
      </c>
      <c r="N179" s="34" t="str" cm="1">
        <f t="array" ref="N179">IF(
    ROW()-ROW($D$8)+1 &lt;= ROWS(_xlfn.ANCHORARRAY(_Helper_FilterResults!$A$1)),
    INDEX(_xlfn.ANCHORARRAY(_Helper_FilterResults!$A$1), ROW()-ROW($D$8)+1, 11),
    ""
)</f>
        <v>No</v>
      </c>
      <c r="O179" s="28" t="str" cm="1">
        <f t="array" ref="O179">IF(
    ROW()-ROW($D$8)+1 &lt;= ROWS(_xlfn.ANCHORARRAY(_Helper_FilterResults!$A$1)),
    INDEX(_xlfn.ANCHORARRAY(_Helper_FilterResults!$A$1), ROW()-ROW($D$8)+1, 12),
    ""
)</f>
        <v>NA</v>
      </c>
      <c r="P179" s="33" t="str" cm="1">
        <f t="array" ref="P179">IF(
    ROW()-ROW($D$8)+1 &lt;= ROWS(_xlfn.ANCHORARRAY(_Helper_FilterResults!$A$1)),
    INDEX(_xlfn.ANCHORARRAY(_Helper_FilterResults!$A$1), ROW()-ROW($D$8)+1, 13),
    ""
)</f>
        <v>Acute Psychiatric Hospital</v>
      </c>
      <c r="Q179" s="33" t="str" cm="1">
        <f t="array" ref="Q179">IF(
    ROW()-ROW($D$8)+1 &lt;= ROWS(_xlfn.ANCHORARRAY(_Helper_FilterResults!$A$1)),
    INDEX(_xlfn.ANCHORARRAY(_Helper_FilterResults!$A$1), ROW()-ROW($D$8)+1, 14),
    ""
)</f>
        <v>Non-Profit Corporation</v>
      </c>
    </row>
    <row r="180" spans="4:17" x14ac:dyDescent="0.3">
      <c r="D180" s="5" cm="1">
        <f t="array" ref="D180">IF(
    ROW()-ROW($D$8)+1 &lt;= ROWS(_xlfn.ANCHORARRAY(_Helper_FilterResults!$A$1)),
    INDEX(_xlfn.ANCHORARRAY(_Helper_FilterResults!$A$1), ROW()-ROW($D$8)+1, 1),
    ""
)</f>
        <v>106190796</v>
      </c>
      <c r="E180" s="5" t="str" cm="1">
        <f t="array" ref="E180">IF(
    ROW()-ROW($D$8)+1 &lt;= ROWS(_xlfn.ANCHORARRAY(_Helper_FilterResults!$A$1)),
    INDEX(_xlfn.ANCHORARRAY(_Helper_FilterResults!$A$1), ROW()-ROW($D$8)+1, 2),
    ""
)</f>
        <v>RONALD REAGAN UCLA MEDICAL CENTER</v>
      </c>
      <c r="F180" s="5" t="str" cm="1">
        <f t="array" ref="F180">IF(
    ROW()-ROW($D$8)+1 &lt;= ROWS(_xlfn.ANCHORARRAY(_Helper_FilterResults!$A$1)),
    INDEX(_xlfn.ANCHORARRAY(_Helper_FilterResults!$A$1), ROW()-ROW($D$8)+1, 3),
    ""
)</f>
        <v>757 WESTWOOD PLAZA</v>
      </c>
      <c r="G180" s="5" t="str" cm="1">
        <f t="array" ref="G180">IF(
    ROW()-ROW($D$8)+1 &lt;= ROWS(_xlfn.ANCHORARRAY(_Helper_FilterResults!$A$1)),
    INDEX(_xlfn.ANCHORARRAY(_Helper_FilterResults!$A$1), ROW()-ROW($D$8)+1, 4),
    ""
)</f>
        <v>LOS ANGELES</v>
      </c>
      <c r="H180" s="5" cm="1">
        <f t="array" ref="H180">IF(
    ROW()-ROW($D$8)+1 &lt;= ROWS(_xlfn.ANCHORARRAY(_Helper_FilterResults!$A$1)),
    INDEX(_xlfn.ANCHORARRAY(_Helper_FilterResults!$A$1), ROW()-ROW($D$8)+1, 5),
    ""
)</f>
        <v>90095</v>
      </c>
      <c r="I180" s="28" t="str" cm="1">
        <f t="array" ref="I180">IF(
    ROW()-ROW($D$8)+1 &lt;= ROWS(_xlfn.ANCHORARRAY(_Helper_FilterResults!$A$1)),
    INDEX(_xlfn.ANCHORARRAY(_Helper_FilterResults!$A$1), ROW()-ROW($D$8)+1, 6),
    ""
)</f>
        <v>District 51</v>
      </c>
      <c r="J180" s="28" t="str" cm="1">
        <f t="array" ref="J180">IF(
    ROW()-ROW($D$8)+1 &lt;= ROWS(_xlfn.ANCHORARRAY(_Helper_FilterResults!$A$1)),
    INDEX(_xlfn.ANCHORARRAY(_Helper_FilterResults!$A$1), ROW()-ROW($D$8)+1, 7),
    ""
)</f>
        <v>District 24</v>
      </c>
      <c r="K180" s="28" t="str" cm="1">
        <f t="array" ref="K180">IF(
    ROW()-ROW($D$8)+1 &lt;= ROWS(_xlfn.ANCHORARRAY(_Helper_FilterResults!$A$1)),
    INDEX(_xlfn.ANCHORARRAY(_Helper_FilterResults!$A$1), ROW()-ROW($D$8)+1, 8),
    ""
)</f>
        <v>District 36</v>
      </c>
      <c r="L180" s="28" t="str" cm="1">
        <f t="array" ref="L180">IF(
    ROW()-ROW($D$8)+1 &lt;= ROWS(_xlfn.ANCHORARRAY(_Helper_FilterResults!$A$1)),
    INDEX(_xlfn.ANCHORARRAY(_Helper_FilterResults!$A$1), ROW()-ROW($D$8)+1, 9),
    ""
)</f>
        <v>District 36</v>
      </c>
      <c r="M180" s="28" t="str" cm="1">
        <f t="array" ref="M180">IF(
    ROW()-ROW($D$8)+1 &lt;= ROWS(_xlfn.ANCHORARRAY(_Helper_FilterResults!$A$1)),
    INDEX(_xlfn.ANCHORARRAY(_Helper_FilterResults!$A$1), ROW()-ROW($D$8)+1, 10),
    ""
)</f>
        <v>Yes</v>
      </c>
      <c r="N180" s="34" t="str" cm="1">
        <f t="array" ref="N180">IF(
    ROW()-ROW($D$8)+1 &lt;= ROWS(_xlfn.ANCHORARRAY(_Helper_FilterResults!$A$1)),
    INDEX(_xlfn.ANCHORARRAY(_Helper_FilterResults!$A$1), ROW()-ROW($D$8)+1, 11),
    ""
)</f>
        <v>No</v>
      </c>
      <c r="O180" s="28" t="str" cm="1">
        <f t="array" ref="O180">IF(
    ROW()-ROW($D$8)+1 &lt;= ROWS(_xlfn.ANCHORARRAY(_Helper_FilterResults!$A$1)),
    INDEX(_xlfn.ANCHORARRAY(_Helper_FilterResults!$A$1), ROW()-ROW($D$8)+1, 12),
    ""
)</f>
        <v>Level I &amp; Level I - Ped</v>
      </c>
      <c r="P180" s="33" t="str" cm="1">
        <f t="array" ref="P180">IF(
    ROW()-ROW($D$8)+1 &lt;= ROWS(_xlfn.ANCHORARRAY(_Helper_FilterResults!$A$1)),
    INDEX(_xlfn.ANCHORARRAY(_Helper_FilterResults!$A$1), ROW()-ROW($D$8)+1, 13),
    ""
)</f>
        <v>General Acute Care Hospital</v>
      </c>
      <c r="Q180" s="33" t="str" cm="1">
        <f t="array" ref="Q180">IF(
    ROW()-ROW($D$8)+1 &lt;= ROWS(_xlfn.ANCHORARRAY(_Helper_FilterResults!$A$1)),
    INDEX(_xlfn.ANCHORARRAY(_Helper_FilterResults!$A$1), ROW()-ROW($D$8)+1, 14),
    ""
)</f>
        <v>University of California</v>
      </c>
    </row>
    <row r="181" spans="4:17" x14ac:dyDescent="0.3">
      <c r="D181" s="5" cm="1">
        <f t="array" ref="D181">IF(
    ROW()-ROW($D$8)+1 &lt;= ROWS(_xlfn.ANCHORARRAY(_Helper_FilterResults!$A$1)),
    INDEX(_xlfn.ANCHORARRAY(_Helper_FilterResults!$A$1), ROW()-ROW($D$8)+1, 1),
    ""
)</f>
        <v>106190812</v>
      </c>
      <c r="E181" s="5" t="str" cm="1">
        <f t="array" ref="E181">IF(
    ROW()-ROW($D$8)+1 &lt;= ROWS(_xlfn.ANCHORARRAY(_Helper_FilterResults!$A$1)),
    INDEX(_xlfn.ANCHORARRAY(_Helper_FilterResults!$A$1), ROW()-ROW($D$8)+1, 2),
    ""
)</f>
        <v>VALLEY PRESBYTERIAN HOSPITAL</v>
      </c>
      <c r="F181" s="5" t="str" cm="1">
        <f t="array" ref="F181">IF(
    ROW()-ROW($D$8)+1 &lt;= ROWS(_xlfn.ANCHORARRAY(_Helper_FilterResults!$A$1)),
    INDEX(_xlfn.ANCHORARRAY(_Helper_FilterResults!$A$1), ROW()-ROW($D$8)+1, 3),
    ""
)</f>
        <v>15107 VANOWEN STREET</v>
      </c>
      <c r="G181" s="5" t="str" cm="1">
        <f t="array" ref="G181">IF(
    ROW()-ROW($D$8)+1 &lt;= ROWS(_xlfn.ANCHORARRAY(_Helper_FilterResults!$A$1)),
    INDEX(_xlfn.ANCHORARRAY(_Helper_FilterResults!$A$1), ROW()-ROW($D$8)+1, 4),
    ""
)</f>
        <v>VAN NUYS</v>
      </c>
      <c r="H181" s="5" cm="1">
        <f t="array" ref="H181">IF(
    ROW()-ROW($D$8)+1 &lt;= ROWS(_xlfn.ANCHORARRAY(_Helper_FilterResults!$A$1)),
    INDEX(_xlfn.ANCHORARRAY(_Helper_FilterResults!$A$1), ROW()-ROW($D$8)+1, 5),
    ""
)</f>
        <v>91405</v>
      </c>
      <c r="I181" s="28" t="str" cm="1">
        <f t="array" ref="I181">IF(
    ROW()-ROW($D$8)+1 &lt;= ROWS(_xlfn.ANCHORARRAY(_Helper_FilterResults!$A$1)),
    INDEX(_xlfn.ANCHORARRAY(_Helper_FilterResults!$A$1), ROW()-ROW($D$8)+1, 6),
    ""
)</f>
        <v>District 46</v>
      </c>
      <c r="J181" s="28" t="str" cm="1">
        <f t="array" ref="J181">IF(
    ROW()-ROW($D$8)+1 &lt;= ROWS(_xlfn.ANCHORARRAY(_Helper_FilterResults!$A$1)),
    INDEX(_xlfn.ANCHORARRAY(_Helper_FilterResults!$A$1), ROW()-ROW($D$8)+1, 7),
    ""
)</f>
        <v>District 20</v>
      </c>
      <c r="K181" s="28" t="str" cm="1">
        <f t="array" ref="K181">IF(
    ROW()-ROW($D$8)+1 &lt;= ROWS(_xlfn.ANCHORARRAY(_Helper_FilterResults!$A$1)),
    INDEX(_xlfn.ANCHORARRAY(_Helper_FilterResults!$A$1), ROW()-ROW($D$8)+1, 8),
    ""
)</f>
        <v>District 29</v>
      </c>
      <c r="L181" s="28" t="str" cm="1">
        <f t="array" ref="L181">IF(
    ROW()-ROW($D$8)+1 &lt;= ROWS(_xlfn.ANCHORARRAY(_Helper_FilterResults!$A$1)),
    INDEX(_xlfn.ANCHORARRAY(_Helper_FilterResults!$A$1), ROW()-ROW($D$8)+1, 9),
    ""
)</f>
        <v>District 29</v>
      </c>
      <c r="M181" s="28" t="str" cm="1">
        <f t="array" ref="M181">IF(
    ROW()-ROW($D$8)+1 &lt;= ROWS(_xlfn.ANCHORARRAY(_Helper_FilterResults!$A$1)),
    INDEX(_xlfn.ANCHORARRAY(_Helper_FilterResults!$A$1), ROW()-ROW($D$8)+1, 10),
    ""
)</f>
        <v>No</v>
      </c>
      <c r="N181" s="34" t="str" cm="1">
        <f t="array" ref="N181">IF(
    ROW()-ROW($D$8)+1 &lt;= ROWS(_xlfn.ANCHORARRAY(_Helper_FilterResults!$A$1)),
    INDEX(_xlfn.ANCHORARRAY(_Helper_FilterResults!$A$1), ROW()-ROW($D$8)+1, 11),
    ""
)</f>
        <v>No</v>
      </c>
      <c r="O181" s="28" t="str" cm="1">
        <f t="array" ref="O181">IF(
    ROW()-ROW($D$8)+1 &lt;= ROWS(_xlfn.ANCHORARRAY(_Helper_FilterResults!$A$1)),
    INDEX(_xlfn.ANCHORARRAY(_Helper_FilterResults!$A$1), ROW()-ROW($D$8)+1, 12),
    ""
)</f>
        <v>NA</v>
      </c>
      <c r="P181" s="33" t="str" cm="1">
        <f t="array" ref="P181">IF(
    ROW()-ROW($D$8)+1 &lt;= ROWS(_xlfn.ANCHORARRAY(_Helper_FilterResults!$A$1)),
    INDEX(_xlfn.ANCHORARRAY(_Helper_FilterResults!$A$1), ROW()-ROW($D$8)+1, 13),
    ""
)</f>
        <v>General Acute Care Hospital</v>
      </c>
      <c r="Q181" s="33" t="str" cm="1">
        <f t="array" ref="Q181">IF(
    ROW()-ROW($D$8)+1 &lt;= ROWS(_xlfn.ANCHORARRAY(_Helper_FilterResults!$A$1)),
    INDEX(_xlfn.ANCHORARRAY(_Helper_FilterResults!$A$1), ROW()-ROW($D$8)+1, 14),
    ""
)</f>
        <v>Non-Profit Corporation</v>
      </c>
    </row>
    <row r="182" spans="4:17" x14ac:dyDescent="0.3">
      <c r="D182" s="5" cm="1">
        <f t="array" ref="D182">IF(
    ROW()-ROW($D$8)+1 &lt;= ROWS(_xlfn.ANCHORARRAY(_Helper_FilterResults!$A$1)),
    INDEX(_xlfn.ANCHORARRAY(_Helper_FilterResults!$A$1), ROW()-ROW($D$8)+1, 1),
    ""
)</f>
        <v>106190818</v>
      </c>
      <c r="E182" s="5" t="str" cm="1">
        <f t="array" ref="E182">IF(
    ROW()-ROW($D$8)+1 &lt;= ROWS(_xlfn.ANCHORARRAY(_Helper_FilterResults!$A$1)),
    INDEX(_xlfn.ANCHORARRAY(_Helper_FilterResults!$A$1), ROW()-ROW($D$8)+1, 2),
    ""
)</f>
        <v>USC VERDUGO HILLS HOSPITAL</v>
      </c>
      <c r="F182" s="5" t="str" cm="1">
        <f t="array" ref="F182">IF(
    ROW()-ROW($D$8)+1 &lt;= ROWS(_xlfn.ANCHORARRAY(_Helper_FilterResults!$A$1)),
    INDEX(_xlfn.ANCHORARRAY(_Helper_FilterResults!$A$1), ROW()-ROW($D$8)+1, 3),
    ""
)</f>
        <v>1812 VERDUGO BOULEVARD</v>
      </c>
      <c r="G182" s="5" t="str" cm="1">
        <f t="array" ref="G182">IF(
    ROW()-ROW($D$8)+1 &lt;= ROWS(_xlfn.ANCHORARRAY(_Helper_FilterResults!$A$1)),
    INDEX(_xlfn.ANCHORARRAY(_Helper_FilterResults!$A$1), ROW()-ROW($D$8)+1, 4),
    ""
)</f>
        <v>GLENDALE</v>
      </c>
      <c r="H182" s="5" cm="1">
        <f t="array" ref="H182">IF(
    ROW()-ROW($D$8)+1 &lt;= ROWS(_xlfn.ANCHORARRAY(_Helper_FilterResults!$A$1)),
    INDEX(_xlfn.ANCHORARRAY(_Helper_FilterResults!$A$1), ROW()-ROW($D$8)+1, 5),
    ""
)</f>
        <v>91208</v>
      </c>
      <c r="I182" s="28" t="str" cm="1">
        <f t="array" ref="I182">IF(
    ROW()-ROW($D$8)+1 &lt;= ROWS(_xlfn.ANCHORARRAY(_Helper_FilterResults!$A$1)),
    INDEX(_xlfn.ANCHORARRAY(_Helper_FilterResults!$A$1), ROW()-ROW($D$8)+1, 6),
    ""
)</f>
        <v>District 44</v>
      </c>
      <c r="J182" s="28" t="str" cm="1">
        <f t="array" ref="J182">IF(
    ROW()-ROW($D$8)+1 &lt;= ROWS(_xlfn.ANCHORARRAY(_Helper_FilterResults!$A$1)),
    INDEX(_xlfn.ANCHORARRAY(_Helper_FilterResults!$A$1), ROW()-ROW($D$8)+1, 7),
    ""
)</f>
        <v>District 25</v>
      </c>
      <c r="K182" s="28" t="str" cm="1">
        <f t="array" ref="K182">IF(
    ROW()-ROW($D$8)+1 &lt;= ROWS(_xlfn.ANCHORARRAY(_Helper_FilterResults!$A$1)),
    INDEX(_xlfn.ANCHORARRAY(_Helper_FilterResults!$A$1), ROW()-ROW($D$8)+1, 8),
    ""
)</f>
        <v>District 30</v>
      </c>
      <c r="L182" s="28" t="str" cm="1">
        <f t="array" ref="L182">IF(
    ROW()-ROW($D$8)+1 &lt;= ROWS(_xlfn.ANCHORARRAY(_Helper_FilterResults!$A$1)),
    INDEX(_xlfn.ANCHORARRAY(_Helper_FilterResults!$A$1), ROW()-ROW($D$8)+1, 9),
    ""
)</f>
        <v>District 30</v>
      </c>
      <c r="M182" s="28" t="str" cm="1">
        <f t="array" ref="M182">IF(
    ROW()-ROW($D$8)+1 &lt;= ROWS(_xlfn.ANCHORARRAY(_Helper_FilterResults!$A$1)),
    INDEX(_xlfn.ANCHORARRAY(_Helper_FilterResults!$A$1), ROW()-ROW($D$8)+1, 10),
    ""
)</f>
        <v>No</v>
      </c>
      <c r="N182" s="34" t="str" cm="1">
        <f t="array" ref="N182">IF(
    ROW()-ROW($D$8)+1 &lt;= ROWS(_xlfn.ANCHORARRAY(_Helper_FilterResults!$A$1)),
    INDEX(_xlfn.ANCHORARRAY(_Helper_FilterResults!$A$1), ROW()-ROW($D$8)+1, 11),
    ""
)</f>
        <v>No</v>
      </c>
      <c r="O182" s="28" t="str" cm="1">
        <f t="array" ref="O182">IF(
    ROW()-ROW($D$8)+1 &lt;= ROWS(_xlfn.ANCHORARRAY(_Helper_FilterResults!$A$1)),
    INDEX(_xlfn.ANCHORARRAY(_Helper_FilterResults!$A$1), ROW()-ROW($D$8)+1, 12),
    ""
)</f>
        <v>NA</v>
      </c>
      <c r="P182" s="33" t="str" cm="1">
        <f t="array" ref="P182">IF(
    ROW()-ROW($D$8)+1 &lt;= ROWS(_xlfn.ANCHORARRAY(_Helper_FilterResults!$A$1)),
    INDEX(_xlfn.ANCHORARRAY(_Helper_FilterResults!$A$1), ROW()-ROW($D$8)+1, 13),
    ""
)</f>
        <v>General Acute Care Hospital</v>
      </c>
      <c r="Q182" s="33" t="str" cm="1">
        <f t="array" ref="Q182">IF(
    ROW()-ROW($D$8)+1 &lt;= ROWS(_xlfn.ANCHORARRAY(_Helper_FilterResults!$A$1)),
    INDEX(_xlfn.ANCHORARRAY(_Helper_FilterResults!$A$1), ROW()-ROW($D$8)+1, 14),
    ""
)</f>
        <v>Non-Profit Corporation</v>
      </c>
    </row>
    <row r="183" spans="4:17" x14ac:dyDescent="0.3">
      <c r="D183" s="5" cm="1">
        <f t="array" ref="D183">IF(
    ROW()-ROW($D$8)+1 &lt;= ROWS(_xlfn.ANCHORARRAY(_Helper_FilterResults!$A$1)),
    INDEX(_xlfn.ANCHORARRAY(_Helper_FilterResults!$A$1), ROW()-ROW($D$8)+1, 1),
    ""
)</f>
        <v>106190857</v>
      </c>
      <c r="E183" s="5" t="str" cm="1">
        <f t="array" ref="E183">IF(
    ROW()-ROW($D$8)+1 &lt;= ROWS(_xlfn.ANCHORARRAY(_Helper_FilterResults!$A$1)),
    INDEX(_xlfn.ANCHORARRAY(_Helper_FilterResults!$A$1), ROW()-ROW($D$8)+1, 2),
    ""
)</f>
        <v>WEST COVINA MEDICAL CENTER</v>
      </c>
      <c r="F183" s="5" t="str" cm="1">
        <f t="array" ref="F183">IF(
    ROW()-ROW($D$8)+1 &lt;= ROWS(_xlfn.ANCHORARRAY(_Helper_FilterResults!$A$1)),
    INDEX(_xlfn.ANCHORARRAY(_Helper_FilterResults!$A$1), ROW()-ROW($D$8)+1, 3),
    ""
)</f>
        <v>725 SOUTH ORANGE AVENUE</v>
      </c>
      <c r="G183" s="5" t="str" cm="1">
        <f t="array" ref="G183">IF(
    ROW()-ROW($D$8)+1 &lt;= ROWS(_xlfn.ANCHORARRAY(_Helper_FilterResults!$A$1)),
    INDEX(_xlfn.ANCHORARRAY(_Helper_FilterResults!$A$1), ROW()-ROW($D$8)+1, 4),
    ""
)</f>
        <v>WEST COVINA</v>
      </c>
      <c r="H183" s="5" cm="1">
        <f t="array" ref="H183">IF(
    ROW()-ROW($D$8)+1 &lt;= ROWS(_xlfn.ANCHORARRAY(_Helper_FilterResults!$A$1)),
    INDEX(_xlfn.ANCHORARRAY(_Helper_FilterResults!$A$1), ROW()-ROW($D$8)+1, 5),
    ""
)</f>
        <v>91790</v>
      </c>
      <c r="I183" s="28" t="str" cm="1">
        <f t="array" ref="I183">IF(
    ROW()-ROW($D$8)+1 &lt;= ROWS(_xlfn.ANCHORARRAY(_Helper_FilterResults!$A$1)),
    INDEX(_xlfn.ANCHORARRAY(_Helper_FilterResults!$A$1), ROW()-ROW($D$8)+1, 6),
    ""
)</f>
        <v>District 48</v>
      </c>
      <c r="J183" s="28" t="str" cm="1">
        <f t="array" ref="J183">IF(
    ROW()-ROW($D$8)+1 &lt;= ROWS(_xlfn.ANCHORARRAY(_Helper_FilterResults!$A$1)),
    INDEX(_xlfn.ANCHORARRAY(_Helper_FilterResults!$A$1), ROW()-ROW($D$8)+1, 7),
    ""
)</f>
        <v>District 22</v>
      </c>
      <c r="K183" s="28" t="str" cm="1">
        <f t="array" ref="K183">IF(
    ROW()-ROW($D$8)+1 &lt;= ROWS(_xlfn.ANCHORARRAY(_Helper_FilterResults!$A$1)),
    INDEX(_xlfn.ANCHORARRAY(_Helper_FilterResults!$A$1), ROW()-ROW($D$8)+1, 8),
    ""
)</f>
        <v>District 31</v>
      </c>
      <c r="L183" s="28" t="str" cm="1">
        <f t="array" ref="L183">IF(
    ROW()-ROW($D$8)+1 &lt;= ROWS(_xlfn.ANCHORARRAY(_Helper_FilterResults!$A$1)),
    INDEX(_xlfn.ANCHORARRAY(_Helper_FilterResults!$A$1), ROW()-ROW($D$8)+1, 9),
    ""
)</f>
        <v>District 31</v>
      </c>
      <c r="M183" s="28" t="str" cm="1">
        <f t="array" ref="M183">IF(
    ROW()-ROW($D$8)+1 &lt;= ROWS(_xlfn.ANCHORARRAY(_Helper_FilterResults!$A$1)),
    INDEX(_xlfn.ANCHORARRAY(_Helper_FilterResults!$A$1), ROW()-ROW($D$8)+1, 10),
    ""
)</f>
        <v>No</v>
      </c>
      <c r="N183" s="34" t="str" cm="1">
        <f t="array" ref="N183">IF(
    ROW()-ROW($D$8)+1 &lt;= ROWS(_xlfn.ANCHORARRAY(_Helper_FilterResults!$A$1)),
    INDEX(_xlfn.ANCHORARRAY(_Helper_FilterResults!$A$1), ROW()-ROW($D$8)+1, 11),
    ""
)</f>
        <v>No</v>
      </c>
      <c r="O183" s="28" t="str" cm="1">
        <f t="array" ref="O183">IF(
    ROW()-ROW($D$8)+1 &lt;= ROWS(_xlfn.ANCHORARRAY(_Helper_FilterResults!$A$1)),
    INDEX(_xlfn.ANCHORARRAY(_Helper_FilterResults!$A$1), ROW()-ROW($D$8)+1, 12),
    ""
)</f>
        <v>NA</v>
      </c>
      <c r="P183" s="33" t="str" cm="1">
        <f t="array" ref="P183">IF(
    ROW()-ROW($D$8)+1 &lt;= ROWS(_xlfn.ANCHORARRAY(_Helper_FilterResults!$A$1)),
    INDEX(_xlfn.ANCHORARRAY(_Helper_FilterResults!$A$1), ROW()-ROW($D$8)+1, 13),
    ""
)</f>
        <v>General Acute Care Hospital</v>
      </c>
      <c r="Q183" s="33" t="str" cm="1">
        <f t="array" ref="Q183">IF(
    ROW()-ROW($D$8)+1 &lt;= ROWS(_xlfn.ANCHORARRAY(_Helper_FilterResults!$A$1)),
    INDEX(_xlfn.ANCHORARRAY(_Helper_FilterResults!$A$1), ROW()-ROW($D$8)+1, 14),
    ""
)</f>
        <v>Investor - Corporation</v>
      </c>
    </row>
    <row r="184" spans="4:17" x14ac:dyDescent="0.3">
      <c r="D184" s="5" cm="1">
        <f t="array" ref="D184">IF(
    ROW()-ROW($D$8)+1 &lt;= ROWS(_xlfn.ANCHORARRAY(_Helper_FilterResults!$A$1)),
    INDEX(_xlfn.ANCHORARRAY(_Helper_FilterResults!$A$1), ROW()-ROW($D$8)+1, 1),
    ""
)</f>
        <v>106190859</v>
      </c>
      <c r="E184" s="5" t="str" cm="1">
        <f t="array" ref="E184">IF(
    ROW()-ROW($D$8)+1 &lt;= ROWS(_xlfn.ANCHORARRAY(_Helper_FilterResults!$A$1)),
    INDEX(_xlfn.ANCHORARRAY(_Helper_FilterResults!$A$1), ROW()-ROW($D$8)+1, 2),
    ""
)</f>
        <v>UCLA WEST VALLEY MEDICAL CENTER</v>
      </c>
      <c r="F184" s="5" t="str" cm="1">
        <f t="array" ref="F184">IF(
    ROW()-ROW($D$8)+1 &lt;= ROWS(_xlfn.ANCHORARRAY(_Helper_FilterResults!$A$1)),
    INDEX(_xlfn.ANCHORARRAY(_Helper_FilterResults!$A$1), ROW()-ROW($D$8)+1, 3),
    ""
)</f>
        <v>7300 MEDICAL CENTER DRIVE, BLDG A</v>
      </c>
      <c r="G184" s="5" t="str" cm="1">
        <f t="array" ref="G184">IF(
    ROW()-ROW($D$8)+1 &lt;= ROWS(_xlfn.ANCHORARRAY(_Helper_FilterResults!$A$1)),
    INDEX(_xlfn.ANCHORARRAY(_Helper_FilterResults!$A$1), ROW()-ROW($D$8)+1, 4),
    ""
)</f>
        <v>WEST HILLS</v>
      </c>
      <c r="H184" s="5" cm="1">
        <f t="array" ref="H184">IF(
    ROW()-ROW($D$8)+1 &lt;= ROWS(_xlfn.ANCHORARRAY(_Helper_FilterResults!$A$1)),
    INDEX(_xlfn.ANCHORARRAY(_Helper_FilterResults!$A$1), ROW()-ROW($D$8)+1, 5),
    ""
)</f>
        <v>91307</v>
      </c>
      <c r="I184" s="28" t="str" cm="1">
        <f t="array" ref="I184">IF(
    ROW()-ROW($D$8)+1 &lt;= ROWS(_xlfn.ANCHORARRAY(_Helper_FilterResults!$A$1)),
    INDEX(_xlfn.ANCHORARRAY(_Helper_FilterResults!$A$1), ROW()-ROW($D$8)+1, 6),
    ""
)</f>
        <v>District 46</v>
      </c>
      <c r="J184" s="28" t="str" cm="1">
        <f t="array" ref="J184">IF(
    ROW()-ROW($D$8)+1 &lt;= ROWS(_xlfn.ANCHORARRAY(_Helper_FilterResults!$A$1)),
    INDEX(_xlfn.ANCHORARRAY(_Helper_FilterResults!$A$1), ROW()-ROW($D$8)+1, 7),
    ""
)</f>
        <v>District 27</v>
      </c>
      <c r="K184" s="28" t="str" cm="1">
        <f t="array" ref="K184">IF(
    ROW()-ROW($D$8)+1 &lt;= ROWS(_xlfn.ANCHORARRAY(_Helper_FilterResults!$A$1)),
    INDEX(_xlfn.ANCHORARRAY(_Helper_FilterResults!$A$1), ROW()-ROW($D$8)+1, 8),
    ""
)</f>
        <v>District 32</v>
      </c>
      <c r="L184" s="28" t="str" cm="1">
        <f t="array" ref="L184">IF(
    ROW()-ROW($D$8)+1 &lt;= ROWS(_xlfn.ANCHORARRAY(_Helper_FilterResults!$A$1)),
    INDEX(_xlfn.ANCHORARRAY(_Helper_FilterResults!$A$1), ROW()-ROW($D$8)+1, 9),
    ""
)</f>
        <v>District 26</v>
      </c>
      <c r="M184" s="28" t="str" cm="1">
        <f t="array" ref="M184">IF(
    ROW()-ROW($D$8)+1 &lt;= ROWS(_xlfn.ANCHORARRAY(_Helper_FilterResults!$A$1)),
    INDEX(_xlfn.ANCHORARRAY(_Helper_FilterResults!$A$1), ROW()-ROW($D$8)+1, 10),
    ""
)</f>
        <v>No</v>
      </c>
      <c r="N184" s="34" t="str" cm="1">
        <f t="array" ref="N184">IF(
    ROW()-ROW($D$8)+1 &lt;= ROWS(_xlfn.ANCHORARRAY(_Helper_FilterResults!$A$1)),
    INDEX(_xlfn.ANCHORARRAY(_Helper_FilterResults!$A$1), ROW()-ROW($D$8)+1, 11),
    ""
)</f>
        <v>No</v>
      </c>
      <c r="O184" s="28" t="str" cm="1">
        <f t="array" ref="O184">IF(
    ROW()-ROW($D$8)+1 &lt;= ROWS(_xlfn.ANCHORARRAY(_Helper_FilterResults!$A$1)),
    INDEX(_xlfn.ANCHORARRAY(_Helper_FilterResults!$A$1), ROW()-ROW($D$8)+1, 12),
    ""
)</f>
        <v>NA</v>
      </c>
      <c r="P184" s="33" t="str" cm="1">
        <f t="array" ref="P184">IF(
    ROW()-ROW($D$8)+1 &lt;= ROWS(_xlfn.ANCHORARRAY(_Helper_FilterResults!$A$1)),
    INDEX(_xlfn.ANCHORARRAY(_Helper_FilterResults!$A$1), ROW()-ROW($D$8)+1, 13),
    ""
)</f>
        <v>General Acute Care Hospital</v>
      </c>
      <c r="Q184" s="33" t="str" cm="1">
        <f t="array" ref="Q184">IF(
    ROW()-ROW($D$8)+1 &lt;= ROWS(_xlfn.ANCHORARRAY(_Helper_FilterResults!$A$1)),
    INDEX(_xlfn.ANCHORARRAY(_Helper_FilterResults!$A$1), ROW()-ROW($D$8)+1, 14),
    ""
)</f>
        <v>University of California</v>
      </c>
    </row>
    <row r="185" spans="4:17" x14ac:dyDescent="0.3">
      <c r="D185" s="5" cm="1">
        <f t="array" ref="D185">IF(
    ROW()-ROW($D$8)+1 &lt;= ROWS(_xlfn.ANCHORARRAY(_Helper_FilterResults!$A$1)),
    INDEX(_xlfn.ANCHORARRAY(_Helper_FilterResults!$A$1), ROW()-ROW($D$8)+1, 1),
    ""
)</f>
        <v>106190878</v>
      </c>
      <c r="E185" s="5" t="str" cm="1">
        <f t="array" ref="E185">IF(
    ROW()-ROW($D$8)+1 &lt;= ROWS(_xlfn.ANCHORARRAY(_Helper_FilterResults!$A$1)),
    INDEX(_xlfn.ANCHORARRAY(_Helper_FilterResults!$A$1), ROW()-ROW($D$8)+1, 2),
    ""
)</f>
        <v>ADVENTIST HEALTH WHITE MEMORIAL</v>
      </c>
      <c r="F185" s="5" t="str" cm="1">
        <f t="array" ref="F185">IF(
    ROW()-ROW($D$8)+1 &lt;= ROWS(_xlfn.ANCHORARRAY(_Helper_FilterResults!$A$1)),
    INDEX(_xlfn.ANCHORARRAY(_Helper_FilterResults!$A$1), ROW()-ROW($D$8)+1, 3),
    ""
)</f>
        <v>1720 E. CESAR E. CHAVEZ AVENUE</v>
      </c>
      <c r="G185" s="5" t="str" cm="1">
        <f t="array" ref="G185">IF(
    ROW()-ROW($D$8)+1 &lt;= ROWS(_xlfn.ANCHORARRAY(_Helper_FilterResults!$A$1)),
    INDEX(_xlfn.ANCHORARRAY(_Helper_FilterResults!$A$1), ROW()-ROW($D$8)+1, 4),
    ""
)</f>
        <v>LOS ANGELES</v>
      </c>
      <c r="H185" s="5" cm="1">
        <f t="array" ref="H185">IF(
    ROW()-ROW($D$8)+1 &lt;= ROWS(_xlfn.ANCHORARRAY(_Helper_FilterResults!$A$1)),
    INDEX(_xlfn.ANCHORARRAY(_Helper_FilterResults!$A$1), ROW()-ROW($D$8)+1, 5),
    ""
)</f>
        <v>90033</v>
      </c>
      <c r="I185" s="28" t="str" cm="1">
        <f t="array" ref="I185">IF(
    ROW()-ROW($D$8)+1 &lt;= ROWS(_xlfn.ANCHORARRAY(_Helper_FilterResults!$A$1)),
    INDEX(_xlfn.ANCHORARRAY(_Helper_FilterResults!$A$1), ROW()-ROW($D$8)+1, 6),
    ""
)</f>
        <v>District 54</v>
      </c>
      <c r="J185" s="28" t="str" cm="1">
        <f t="array" ref="J185">IF(
    ROW()-ROW($D$8)+1 &lt;= ROWS(_xlfn.ANCHORARRAY(_Helper_FilterResults!$A$1)),
    INDEX(_xlfn.ANCHORARRAY(_Helper_FilterResults!$A$1), ROW()-ROW($D$8)+1, 7),
    ""
)</f>
        <v>District 26</v>
      </c>
      <c r="K185" s="28" t="str" cm="1">
        <f t="array" ref="K185">IF(
    ROW()-ROW($D$8)+1 &lt;= ROWS(_xlfn.ANCHORARRAY(_Helper_FilterResults!$A$1)),
    INDEX(_xlfn.ANCHORARRAY(_Helper_FilterResults!$A$1), ROW()-ROW($D$8)+1, 8),
    ""
)</f>
        <v>District 34</v>
      </c>
      <c r="L185" s="28" t="str" cm="1">
        <f t="array" ref="L185">IF(
    ROW()-ROW($D$8)+1 &lt;= ROWS(_xlfn.ANCHORARRAY(_Helper_FilterResults!$A$1)),
    INDEX(_xlfn.ANCHORARRAY(_Helper_FilterResults!$A$1), ROW()-ROW($D$8)+1, 9),
    ""
)</f>
        <v>District 34</v>
      </c>
      <c r="M185" s="28" t="str" cm="1">
        <f t="array" ref="M185">IF(
    ROW()-ROW($D$8)+1 &lt;= ROWS(_xlfn.ANCHORARRAY(_Helper_FilterResults!$A$1)),
    INDEX(_xlfn.ANCHORARRAY(_Helper_FilterResults!$A$1), ROW()-ROW($D$8)+1, 10),
    ""
)</f>
        <v>Yes</v>
      </c>
      <c r="N185" s="34" t="str" cm="1">
        <f t="array" ref="N185">IF(
    ROW()-ROW($D$8)+1 &lt;= ROWS(_xlfn.ANCHORARRAY(_Helper_FilterResults!$A$1)),
    INDEX(_xlfn.ANCHORARRAY(_Helper_FilterResults!$A$1), ROW()-ROW($D$8)+1, 11),
    ""
)</f>
        <v>No</v>
      </c>
      <c r="O185" s="28" t="str" cm="1">
        <f t="array" ref="O185">IF(
    ROW()-ROW($D$8)+1 &lt;= ROWS(_xlfn.ANCHORARRAY(_Helper_FilterResults!$A$1)),
    INDEX(_xlfn.ANCHORARRAY(_Helper_FilterResults!$A$1), ROW()-ROW($D$8)+1, 12),
    ""
)</f>
        <v>NA</v>
      </c>
      <c r="P185" s="33" t="str" cm="1">
        <f t="array" ref="P185">IF(
    ROW()-ROW($D$8)+1 &lt;= ROWS(_xlfn.ANCHORARRAY(_Helper_FilterResults!$A$1)),
    INDEX(_xlfn.ANCHORARRAY(_Helper_FilterResults!$A$1), ROW()-ROW($D$8)+1, 13),
    ""
)</f>
        <v>General Acute Care Hospital</v>
      </c>
      <c r="Q185" s="33" t="str" cm="1">
        <f t="array" ref="Q185">IF(
    ROW()-ROW($D$8)+1 &lt;= ROWS(_xlfn.ANCHORARRAY(_Helper_FilterResults!$A$1)),
    INDEX(_xlfn.ANCHORARRAY(_Helper_FilterResults!$A$1), ROW()-ROW($D$8)+1, 14),
    ""
)</f>
        <v>Non-Profit Corporation</v>
      </c>
    </row>
    <row r="186" spans="4:17" x14ac:dyDescent="0.3">
      <c r="D186" s="5" cm="1">
        <f t="array" ref="D186">IF(
    ROW()-ROW($D$8)+1 &lt;= ROWS(_xlfn.ANCHORARRAY(_Helper_FilterResults!$A$1)),
    INDEX(_xlfn.ANCHORARRAY(_Helper_FilterResults!$A$1), ROW()-ROW($D$8)+1, 1),
    ""
)</f>
        <v>106190883</v>
      </c>
      <c r="E186" s="5" t="str" cm="1">
        <f t="array" ref="E186">IF(
    ROW()-ROW($D$8)+1 &lt;= ROWS(_xlfn.ANCHORARRAY(_Helper_FilterResults!$A$1)),
    INDEX(_xlfn.ANCHORARRAY(_Helper_FilterResults!$A$1), ROW()-ROW($D$8)+1, 2),
    ""
)</f>
        <v>WHITTIER HOSPITAL MEDICAL CENTER</v>
      </c>
      <c r="F186" s="5" t="str" cm="1">
        <f t="array" ref="F186">IF(
    ROW()-ROW($D$8)+1 &lt;= ROWS(_xlfn.ANCHORARRAY(_Helper_FilterResults!$A$1)),
    INDEX(_xlfn.ANCHORARRAY(_Helper_FilterResults!$A$1), ROW()-ROW($D$8)+1, 3),
    ""
)</f>
        <v>9080 COLIMA ROAD</v>
      </c>
      <c r="G186" s="5" t="str" cm="1">
        <f t="array" ref="G186">IF(
    ROW()-ROW($D$8)+1 &lt;= ROWS(_xlfn.ANCHORARRAY(_Helper_FilterResults!$A$1)),
    INDEX(_xlfn.ANCHORARRAY(_Helper_FilterResults!$A$1), ROW()-ROW($D$8)+1, 4),
    ""
)</f>
        <v>WHITTIER</v>
      </c>
      <c r="H186" s="5" cm="1">
        <f t="array" ref="H186">IF(
    ROW()-ROW($D$8)+1 &lt;= ROWS(_xlfn.ANCHORARRAY(_Helper_FilterResults!$A$1)),
    INDEX(_xlfn.ANCHORARRAY(_Helper_FilterResults!$A$1), ROW()-ROW($D$8)+1, 5),
    ""
)</f>
        <v>90605</v>
      </c>
      <c r="I186" s="28" t="str" cm="1">
        <f t="array" ref="I186">IF(
    ROW()-ROW($D$8)+1 &lt;= ROWS(_xlfn.ANCHORARRAY(_Helper_FilterResults!$A$1)),
    INDEX(_xlfn.ANCHORARRAY(_Helper_FilterResults!$A$1), ROW()-ROW($D$8)+1, 6),
    ""
)</f>
        <v>District 56</v>
      </c>
      <c r="J186" s="28" t="str" cm="1">
        <f t="array" ref="J186">IF(
    ROW()-ROW($D$8)+1 &lt;= ROWS(_xlfn.ANCHORARRAY(_Helper_FilterResults!$A$1)),
    INDEX(_xlfn.ANCHORARRAY(_Helper_FilterResults!$A$1), ROW()-ROW($D$8)+1, 7),
    ""
)</f>
        <v>District 30</v>
      </c>
      <c r="K186" s="28" t="str" cm="1">
        <f t="array" ref="K186">IF(
    ROW()-ROW($D$8)+1 &lt;= ROWS(_xlfn.ANCHORARRAY(_Helper_FilterResults!$A$1)),
    INDEX(_xlfn.ANCHORARRAY(_Helper_FilterResults!$A$1), ROW()-ROW($D$8)+1, 8),
    ""
)</f>
        <v>District 38</v>
      </c>
      <c r="L186" s="28" t="str" cm="1">
        <f t="array" ref="L186">IF(
    ROW()-ROW($D$8)+1 &lt;= ROWS(_xlfn.ANCHORARRAY(_Helper_FilterResults!$A$1)),
    INDEX(_xlfn.ANCHORARRAY(_Helper_FilterResults!$A$1), ROW()-ROW($D$8)+1, 9),
    ""
)</f>
        <v>District 41</v>
      </c>
      <c r="M186" s="28" t="str" cm="1">
        <f t="array" ref="M186">IF(
    ROW()-ROW($D$8)+1 &lt;= ROWS(_xlfn.ANCHORARRAY(_Helper_FilterResults!$A$1)),
    INDEX(_xlfn.ANCHORARRAY(_Helper_FilterResults!$A$1), ROW()-ROW($D$8)+1, 10),
    ""
)</f>
        <v>No</v>
      </c>
      <c r="N186" s="34" t="str" cm="1">
        <f t="array" ref="N186">IF(
    ROW()-ROW($D$8)+1 &lt;= ROWS(_xlfn.ANCHORARRAY(_Helper_FilterResults!$A$1)),
    INDEX(_xlfn.ANCHORARRAY(_Helper_FilterResults!$A$1), ROW()-ROW($D$8)+1, 11),
    ""
)</f>
        <v>No</v>
      </c>
      <c r="O186" s="28" t="str" cm="1">
        <f t="array" ref="O186">IF(
    ROW()-ROW($D$8)+1 &lt;= ROWS(_xlfn.ANCHORARRAY(_Helper_FilterResults!$A$1)),
    INDEX(_xlfn.ANCHORARRAY(_Helper_FilterResults!$A$1), ROW()-ROW($D$8)+1, 12),
    ""
)</f>
        <v>NA</v>
      </c>
      <c r="P186" s="33" t="str" cm="1">
        <f t="array" ref="P186">IF(
    ROW()-ROW($D$8)+1 &lt;= ROWS(_xlfn.ANCHORARRAY(_Helper_FilterResults!$A$1)),
    INDEX(_xlfn.ANCHORARRAY(_Helper_FilterResults!$A$1), ROW()-ROW($D$8)+1, 13),
    ""
)</f>
        <v>General Acute Care Hospital</v>
      </c>
      <c r="Q186" s="33" t="str" cm="1">
        <f t="array" ref="Q186">IF(
    ROW()-ROW($D$8)+1 &lt;= ROWS(_xlfn.ANCHORARRAY(_Helper_FilterResults!$A$1)),
    INDEX(_xlfn.ANCHORARRAY(_Helper_FilterResults!$A$1), ROW()-ROW($D$8)+1, 14),
    ""
)</f>
        <v>Investor - Corporation</v>
      </c>
    </row>
    <row r="187" spans="4:17" x14ac:dyDescent="0.3">
      <c r="D187" s="5" cm="1">
        <f t="array" ref="D187">IF(
    ROW()-ROW($D$8)+1 &lt;= ROWS(_xlfn.ANCHORARRAY(_Helper_FilterResults!$A$1)),
    INDEX(_xlfn.ANCHORARRAY(_Helper_FilterResults!$A$1), ROW()-ROW($D$8)+1, 1),
    ""
)</f>
        <v>106190930</v>
      </c>
      <c r="E187" s="5" t="str" cm="1">
        <f t="array" ref="E187">IF(
    ROW()-ROW($D$8)+1 &lt;= ROWS(_xlfn.ANCHORARRAY(_Helper_FilterResults!$A$1)),
    INDEX(_xlfn.ANCHORARRAY(_Helper_FilterResults!$A$1), ROW()-ROW($D$8)+1, 2),
    ""
)</f>
        <v>RESNICK NEUROPSYCHIATRIC HOSPITAL AT UCLA</v>
      </c>
      <c r="F187" s="5" t="str" cm="1">
        <f t="array" ref="F187">IF(
    ROW()-ROW($D$8)+1 &lt;= ROWS(_xlfn.ANCHORARRAY(_Helper_FilterResults!$A$1)),
    INDEX(_xlfn.ANCHORARRAY(_Helper_FilterResults!$A$1), ROW()-ROW($D$8)+1, 3),
    ""
)</f>
        <v>150 Medical Plaza</v>
      </c>
      <c r="G187" s="5" t="str" cm="1">
        <f t="array" ref="G187">IF(
    ROW()-ROW($D$8)+1 &lt;= ROWS(_xlfn.ANCHORARRAY(_Helper_FilterResults!$A$1)),
    INDEX(_xlfn.ANCHORARRAY(_Helper_FilterResults!$A$1), ROW()-ROW($D$8)+1, 4),
    ""
)</f>
        <v>LOS ANGELES</v>
      </c>
      <c r="H187" s="5" cm="1">
        <f t="array" ref="H187">IF(
    ROW()-ROW($D$8)+1 &lt;= ROWS(_xlfn.ANCHORARRAY(_Helper_FilterResults!$A$1)),
    INDEX(_xlfn.ANCHORARRAY(_Helper_FilterResults!$A$1), ROW()-ROW($D$8)+1, 5),
    ""
)</f>
        <v>90095</v>
      </c>
      <c r="I187" s="28" t="str" cm="1">
        <f t="array" ref="I187">IF(
    ROW()-ROW($D$8)+1 &lt;= ROWS(_xlfn.ANCHORARRAY(_Helper_FilterResults!$A$1)),
    INDEX(_xlfn.ANCHORARRAY(_Helper_FilterResults!$A$1), ROW()-ROW($D$8)+1, 6),
    ""
)</f>
        <v>District 51</v>
      </c>
      <c r="J187" s="28" t="str" cm="1">
        <f t="array" ref="J187">IF(
    ROW()-ROW($D$8)+1 &lt;= ROWS(_xlfn.ANCHORARRAY(_Helper_FilterResults!$A$1)),
    INDEX(_xlfn.ANCHORARRAY(_Helper_FilterResults!$A$1), ROW()-ROW($D$8)+1, 7),
    ""
)</f>
        <v>District 24</v>
      </c>
      <c r="K187" s="28" t="str" cm="1">
        <f t="array" ref="K187">IF(
    ROW()-ROW($D$8)+1 &lt;= ROWS(_xlfn.ANCHORARRAY(_Helper_FilterResults!$A$1)),
    INDEX(_xlfn.ANCHORARRAY(_Helper_FilterResults!$A$1), ROW()-ROW($D$8)+1, 8),
    ""
)</f>
        <v>District 36</v>
      </c>
      <c r="L187" s="28" t="str" cm="1">
        <f t="array" ref="L187">IF(
    ROW()-ROW($D$8)+1 &lt;= ROWS(_xlfn.ANCHORARRAY(_Helper_FilterResults!$A$1)),
    INDEX(_xlfn.ANCHORARRAY(_Helper_FilterResults!$A$1), ROW()-ROW($D$8)+1, 9),
    ""
)</f>
        <v>District 36</v>
      </c>
      <c r="M187" s="28" t="str" cm="1">
        <f t="array" ref="M187">IF(
    ROW()-ROW($D$8)+1 &lt;= ROWS(_xlfn.ANCHORARRAY(_Helper_FilterResults!$A$1)),
    INDEX(_xlfn.ANCHORARRAY(_Helper_FilterResults!$A$1), ROW()-ROW($D$8)+1, 10),
    ""
)</f>
        <v>No</v>
      </c>
      <c r="N187" s="34" t="str" cm="1">
        <f t="array" ref="N187">IF(
    ROW()-ROW($D$8)+1 &lt;= ROWS(_xlfn.ANCHORARRAY(_Helper_FilterResults!$A$1)),
    INDEX(_xlfn.ANCHORARRAY(_Helper_FilterResults!$A$1), ROW()-ROW($D$8)+1, 11),
    ""
)</f>
        <v>No</v>
      </c>
      <c r="O187" s="28" t="str" cm="1">
        <f t="array" ref="O187">IF(
    ROW()-ROW($D$8)+1 &lt;= ROWS(_xlfn.ANCHORARRAY(_Helper_FilterResults!$A$1)),
    INDEX(_xlfn.ANCHORARRAY(_Helper_FilterResults!$A$1), ROW()-ROW($D$8)+1, 12),
    ""
)</f>
        <v>NA</v>
      </c>
      <c r="P187" s="33" t="str" cm="1">
        <f t="array" ref="P187">IF(
    ROW()-ROW($D$8)+1 &lt;= ROWS(_xlfn.ANCHORARRAY(_Helper_FilterResults!$A$1)),
    INDEX(_xlfn.ANCHORARRAY(_Helper_FilterResults!$A$1), ROW()-ROW($D$8)+1, 13),
    ""
)</f>
        <v>Acute Psychiatric Hospital</v>
      </c>
      <c r="Q187" s="33" t="str" cm="1">
        <f t="array" ref="Q187">IF(
    ROW()-ROW($D$8)+1 &lt;= ROWS(_xlfn.ANCHORARRAY(_Helper_FilterResults!$A$1)),
    INDEX(_xlfn.ANCHORARRAY(_Helper_FilterResults!$A$1), ROW()-ROW($D$8)+1, 14),
    ""
)</f>
        <v>University of California</v>
      </c>
    </row>
    <row r="188" spans="4:17" x14ac:dyDescent="0.3">
      <c r="D188" s="5" cm="1">
        <f t="array" ref="D188">IF(
    ROW()-ROW($D$8)+1 &lt;= ROWS(_xlfn.ANCHORARRAY(_Helper_FilterResults!$A$1)),
    INDEX(_xlfn.ANCHORARRAY(_Helper_FilterResults!$A$1), ROW()-ROW($D$8)+1, 1),
    ""
)</f>
        <v>106190949</v>
      </c>
      <c r="E188" s="5" t="str" cm="1">
        <f t="array" ref="E188">IF(
    ROW()-ROW($D$8)+1 &lt;= ROWS(_xlfn.ANCHORARRAY(_Helper_FilterResults!$A$1)),
    INDEX(_xlfn.ANCHORARRAY(_Helper_FilterResults!$A$1), ROW()-ROW($D$8)+1, 2),
    ""
)</f>
        <v>HENRY MAYO NEWHALL HOSPITAL</v>
      </c>
      <c r="F188" s="5" t="str" cm="1">
        <f t="array" ref="F188">IF(
    ROW()-ROW($D$8)+1 &lt;= ROWS(_xlfn.ANCHORARRAY(_Helper_FilterResults!$A$1)),
    INDEX(_xlfn.ANCHORARRAY(_Helper_FilterResults!$A$1), ROW()-ROW($D$8)+1, 3),
    ""
)</f>
        <v>23845 MCBEAN PARKWAY</v>
      </c>
      <c r="G188" s="5" t="str" cm="1">
        <f t="array" ref="G188">IF(
    ROW()-ROW($D$8)+1 &lt;= ROWS(_xlfn.ANCHORARRAY(_Helper_FilterResults!$A$1)),
    INDEX(_xlfn.ANCHORARRAY(_Helper_FilterResults!$A$1), ROW()-ROW($D$8)+1, 4),
    ""
)</f>
        <v>VALENCIA</v>
      </c>
      <c r="H188" s="5" cm="1">
        <f t="array" ref="H188">IF(
    ROW()-ROW($D$8)+1 &lt;= ROWS(_xlfn.ANCHORARRAY(_Helper_FilterResults!$A$1)),
    INDEX(_xlfn.ANCHORARRAY(_Helper_FilterResults!$A$1), ROW()-ROW($D$8)+1, 5),
    ""
)</f>
        <v>91355</v>
      </c>
      <c r="I188" s="28" t="str" cm="1">
        <f t="array" ref="I188">IF(
    ROW()-ROW($D$8)+1 &lt;= ROWS(_xlfn.ANCHORARRAY(_Helper_FilterResults!$A$1)),
    INDEX(_xlfn.ANCHORARRAY(_Helper_FilterResults!$A$1), ROW()-ROW($D$8)+1, 6),
    ""
)</f>
        <v>District 40</v>
      </c>
      <c r="J188" s="28" t="str" cm="1">
        <f t="array" ref="J188">IF(
    ROW()-ROW($D$8)+1 &lt;= ROWS(_xlfn.ANCHORARRAY(_Helper_FilterResults!$A$1)),
    INDEX(_xlfn.ANCHORARRAY(_Helper_FilterResults!$A$1), ROW()-ROW($D$8)+1, 7),
    ""
)</f>
        <v>District 23</v>
      </c>
      <c r="K188" s="28" t="str" cm="1">
        <f t="array" ref="K188">IF(
    ROW()-ROW($D$8)+1 &lt;= ROWS(_xlfn.ANCHORARRAY(_Helper_FilterResults!$A$1)),
    INDEX(_xlfn.ANCHORARRAY(_Helper_FilterResults!$A$1), ROW()-ROW($D$8)+1, 8),
    ""
)</f>
        <v>District 27</v>
      </c>
      <c r="L188" s="28" t="str" cm="1">
        <f t="array" ref="L188">IF(
    ROW()-ROW($D$8)+1 &lt;= ROWS(_xlfn.ANCHORARRAY(_Helper_FilterResults!$A$1)),
    INDEX(_xlfn.ANCHORARRAY(_Helper_FilterResults!$A$1), ROW()-ROW($D$8)+1, 9),
    ""
)</f>
        <v>District 27</v>
      </c>
      <c r="M188" s="28" t="str" cm="1">
        <f t="array" ref="M188">IF(
    ROW()-ROW($D$8)+1 &lt;= ROWS(_xlfn.ANCHORARRAY(_Helper_FilterResults!$A$1)),
    INDEX(_xlfn.ANCHORARRAY(_Helper_FilterResults!$A$1), ROW()-ROW($D$8)+1, 10),
    ""
)</f>
        <v>No</v>
      </c>
      <c r="N188" s="34" t="str" cm="1">
        <f t="array" ref="N188">IF(
    ROW()-ROW($D$8)+1 &lt;= ROWS(_xlfn.ANCHORARRAY(_Helper_FilterResults!$A$1)),
    INDEX(_xlfn.ANCHORARRAY(_Helper_FilterResults!$A$1), ROW()-ROW($D$8)+1, 11),
    ""
)</f>
        <v>No</v>
      </c>
      <c r="O188" s="28" t="str" cm="1">
        <f t="array" ref="O188">IF(
    ROW()-ROW($D$8)+1 &lt;= ROWS(_xlfn.ANCHORARRAY(_Helper_FilterResults!$A$1)),
    INDEX(_xlfn.ANCHORARRAY(_Helper_FilterResults!$A$1), ROW()-ROW($D$8)+1, 12),
    ""
)</f>
        <v>Level II</v>
      </c>
      <c r="P188" s="33" t="str" cm="1">
        <f t="array" ref="P188">IF(
    ROW()-ROW($D$8)+1 &lt;= ROWS(_xlfn.ANCHORARRAY(_Helper_FilterResults!$A$1)),
    INDEX(_xlfn.ANCHORARRAY(_Helper_FilterResults!$A$1), ROW()-ROW($D$8)+1, 13),
    ""
)</f>
        <v>General Acute Care Hospital</v>
      </c>
      <c r="Q188" s="33" t="str" cm="1">
        <f t="array" ref="Q188">IF(
    ROW()-ROW($D$8)+1 &lt;= ROWS(_xlfn.ANCHORARRAY(_Helper_FilterResults!$A$1)),
    INDEX(_xlfn.ANCHORARRAY(_Helper_FilterResults!$A$1), ROW()-ROW($D$8)+1, 14),
    ""
)</f>
        <v>Non-Profit Corporation</v>
      </c>
    </row>
    <row r="189" spans="4:17" x14ac:dyDescent="0.3">
      <c r="D189" s="5" cm="1">
        <f t="array" ref="D189">IF(
    ROW()-ROW($D$8)+1 &lt;= ROWS(_xlfn.ANCHORARRAY(_Helper_FilterResults!$A$1)),
    INDEX(_xlfn.ANCHORARRAY(_Helper_FilterResults!$A$1), ROW()-ROW($D$8)+1, 1),
    ""
)</f>
        <v>106190958</v>
      </c>
      <c r="E189" s="5" t="str" cm="1">
        <f t="array" ref="E189">IF(
    ROW()-ROW($D$8)+1 &lt;= ROWS(_xlfn.ANCHORARRAY(_Helper_FilterResults!$A$1)),
    INDEX(_xlfn.ANCHORARRAY(_Helper_FilterResults!$A$1), ROW()-ROW($D$8)+1, 2),
    ""
)</f>
        <v>DEPARTMENT OF STATE HOSPITALS - METROPOLITAN</v>
      </c>
      <c r="F189" s="5" t="str" cm="1">
        <f t="array" ref="F189">IF(
    ROW()-ROW($D$8)+1 &lt;= ROWS(_xlfn.ANCHORARRAY(_Helper_FilterResults!$A$1)),
    INDEX(_xlfn.ANCHORARRAY(_Helper_FilterResults!$A$1), ROW()-ROW($D$8)+1, 3),
    ""
)</f>
        <v>11401 BLOOMFIELD AVENUE</v>
      </c>
      <c r="G189" s="5" t="str" cm="1">
        <f t="array" ref="G189">IF(
    ROW()-ROW($D$8)+1 &lt;= ROWS(_xlfn.ANCHORARRAY(_Helper_FilterResults!$A$1)),
    INDEX(_xlfn.ANCHORARRAY(_Helper_FilterResults!$A$1), ROW()-ROW($D$8)+1, 4),
    ""
)</f>
        <v>NORWALK</v>
      </c>
      <c r="H189" s="5" cm="1">
        <f t="array" ref="H189">IF(
    ROW()-ROW($D$8)+1 &lt;= ROWS(_xlfn.ANCHORARRAY(_Helper_FilterResults!$A$1)),
    INDEX(_xlfn.ANCHORARRAY(_Helper_FilterResults!$A$1), ROW()-ROW($D$8)+1, 5),
    ""
)</f>
        <v>90650</v>
      </c>
      <c r="I189" s="28" t="str" cm="1">
        <f t="array" ref="I189">IF(
    ROW()-ROW($D$8)+1 &lt;= ROWS(_xlfn.ANCHORARRAY(_Helper_FilterResults!$A$1)),
    INDEX(_xlfn.ANCHORARRAY(_Helper_FilterResults!$A$1), ROW()-ROW($D$8)+1, 6),
    ""
)</f>
        <v>District 64</v>
      </c>
      <c r="J189" s="28" t="str" cm="1">
        <f t="array" ref="J189">IF(
    ROW()-ROW($D$8)+1 &lt;= ROWS(_xlfn.ANCHORARRAY(_Helper_FilterResults!$A$1)),
    INDEX(_xlfn.ANCHORARRAY(_Helper_FilterResults!$A$1), ROW()-ROW($D$8)+1, 7),
    ""
)</f>
        <v>District 30</v>
      </c>
      <c r="K189" s="28" t="str" cm="1">
        <f t="array" ref="K189">IF(
    ROW()-ROW($D$8)+1 &lt;= ROWS(_xlfn.ANCHORARRAY(_Helper_FilterResults!$A$1)),
    INDEX(_xlfn.ANCHORARRAY(_Helper_FilterResults!$A$1), ROW()-ROW($D$8)+1, 8),
    ""
)</f>
        <v>District 38</v>
      </c>
      <c r="L189" s="28" t="str" cm="1">
        <f t="array" ref="L189">IF(
    ROW()-ROW($D$8)+1 &lt;= ROWS(_xlfn.ANCHORARRAY(_Helper_FilterResults!$A$1)),
    INDEX(_xlfn.ANCHORARRAY(_Helper_FilterResults!$A$1), ROW()-ROW($D$8)+1, 9),
    ""
)</f>
        <v>District 41</v>
      </c>
      <c r="M189" s="28" t="str" cm="1">
        <f t="array" ref="M189">IF(
    ROW()-ROW($D$8)+1 &lt;= ROWS(_xlfn.ANCHORARRAY(_Helper_FilterResults!$A$1)),
    INDEX(_xlfn.ANCHORARRAY(_Helper_FilterResults!$A$1), ROW()-ROW($D$8)+1, 10),
    ""
)</f>
        <v>No</v>
      </c>
      <c r="N189" s="34" t="str" cm="1">
        <f t="array" ref="N189">IF(
    ROW()-ROW($D$8)+1 &lt;= ROWS(_xlfn.ANCHORARRAY(_Helper_FilterResults!$A$1)),
    INDEX(_xlfn.ANCHORARRAY(_Helper_FilterResults!$A$1), ROW()-ROW($D$8)+1, 11),
    ""
)</f>
        <v>No</v>
      </c>
      <c r="O189" s="28" t="str" cm="1">
        <f t="array" ref="O189">IF(
    ROW()-ROW($D$8)+1 &lt;= ROWS(_xlfn.ANCHORARRAY(_Helper_FilterResults!$A$1)),
    INDEX(_xlfn.ANCHORARRAY(_Helper_FilterResults!$A$1), ROW()-ROW($D$8)+1, 12),
    ""
)</f>
        <v>NA</v>
      </c>
      <c r="P189" s="33" t="str" cm="1">
        <f t="array" ref="P189">IF(
    ROW()-ROW($D$8)+1 &lt;= ROWS(_xlfn.ANCHORARRAY(_Helper_FilterResults!$A$1)),
    INDEX(_xlfn.ANCHORARRAY(_Helper_FilterResults!$A$1), ROW()-ROW($D$8)+1, 13),
    ""
)</f>
        <v>Acute Psychiatric Hospital</v>
      </c>
      <c r="Q189" s="33" t="str" cm="1">
        <f t="array" ref="Q189">IF(
    ROW()-ROW($D$8)+1 &lt;= ROWS(_xlfn.ANCHORARRAY(_Helper_FilterResults!$A$1)),
    INDEX(_xlfn.ANCHORARRAY(_Helper_FilterResults!$A$1), ROW()-ROW($D$8)+1, 14),
    ""
)</f>
        <v>State</v>
      </c>
    </row>
    <row r="190" spans="4:17" x14ac:dyDescent="0.3">
      <c r="D190" s="5" cm="1">
        <f t="array" ref="D190">IF(
    ROW()-ROW($D$8)+1 &lt;= ROWS(_xlfn.ANCHORARRAY(_Helper_FilterResults!$A$1)),
    INDEX(_xlfn.ANCHORARRAY(_Helper_FilterResults!$A$1), ROW()-ROW($D$8)+1, 1),
    ""
)</f>
        <v>106191216</v>
      </c>
      <c r="E190" s="5" t="str" cm="1">
        <f t="array" ref="E190">IF(
    ROW()-ROW($D$8)+1 &lt;= ROWS(_xlfn.ANCHORARRAY(_Helper_FilterResults!$A$1)),
    INDEX(_xlfn.ANCHORARRAY(_Helper_FilterResults!$A$1), ROW()-ROW($D$8)+1, 2),
    ""
)</f>
        <v>USC KENNETH NORRIS JR. CANCER HOSPITAL</v>
      </c>
      <c r="F190" s="5" t="str" cm="1">
        <f t="array" ref="F190">IF(
    ROW()-ROW($D$8)+1 &lt;= ROWS(_xlfn.ANCHORARRAY(_Helper_FilterResults!$A$1)),
    INDEX(_xlfn.ANCHORARRAY(_Helper_FilterResults!$A$1), ROW()-ROW($D$8)+1, 3),
    ""
)</f>
        <v>1441 EASTLAKE AVENUE</v>
      </c>
      <c r="G190" s="5" t="str" cm="1">
        <f t="array" ref="G190">IF(
    ROW()-ROW($D$8)+1 &lt;= ROWS(_xlfn.ANCHORARRAY(_Helper_FilterResults!$A$1)),
    INDEX(_xlfn.ANCHORARRAY(_Helper_FilterResults!$A$1), ROW()-ROW($D$8)+1, 4),
    ""
)</f>
        <v>LOS ANGELES</v>
      </c>
      <c r="H190" s="5" cm="1">
        <f t="array" ref="H190">IF(
    ROW()-ROW($D$8)+1 &lt;= ROWS(_xlfn.ANCHORARRAY(_Helper_FilterResults!$A$1)),
    INDEX(_xlfn.ANCHORARRAY(_Helper_FilterResults!$A$1), ROW()-ROW($D$8)+1, 5),
    ""
)</f>
        <v>90089</v>
      </c>
      <c r="I190" s="28" t="str" cm="1">
        <f t="array" ref="I190">IF(
    ROW()-ROW($D$8)+1 &lt;= ROWS(_xlfn.ANCHORARRAY(_Helper_FilterResults!$A$1)),
    INDEX(_xlfn.ANCHORARRAY(_Helper_FilterResults!$A$1), ROW()-ROW($D$8)+1, 6),
    ""
)</f>
        <v>District 54</v>
      </c>
      <c r="J190" s="28" t="str" cm="1">
        <f t="array" ref="J190">IF(
    ROW()-ROW($D$8)+1 &lt;= ROWS(_xlfn.ANCHORARRAY(_Helper_FilterResults!$A$1)),
    INDEX(_xlfn.ANCHORARRAY(_Helper_FilterResults!$A$1), ROW()-ROW($D$8)+1, 7),
    ""
)</f>
        <v>District 26</v>
      </c>
      <c r="K190" s="28" t="str" cm="1">
        <f t="array" ref="K190">IF(
    ROW()-ROW($D$8)+1 &lt;= ROWS(_xlfn.ANCHORARRAY(_Helper_FilterResults!$A$1)),
    INDEX(_xlfn.ANCHORARRAY(_Helper_FilterResults!$A$1), ROW()-ROW($D$8)+1, 8),
    ""
)</f>
        <v>District 34</v>
      </c>
      <c r="L190" s="28" t="str" cm="1">
        <f t="array" ref="L190">IF(
    ROW()-ROW($D$8)+1 &lt;= ROWS(_xlfn.ANCHORARRAY(_Helper_FilterResults!$A$1)),
    INDEX(_xlfn.ANCHORARRAY(_Helper_FilterResults!$A$1), ROW()-ROW($D$8)+1, 9),
    ""
)</f>
        <v>District 34</v>
      </c>
      <c r="M190" s="28" t="str" cm="1">
        <f t="array" ref="M190">IF(
    ROW()-ROW($D$8)+1 &lt;= ROWS(_xlfn.ANCHORARRAY(_Helper_FilterResults!$A$1)),
    INDEX(_xlfn.ANCHORARRAY(_Helper_FilterResults!$A$1), ROW()-ROW($D$8)+1, 10),
    ""
)</f>
        <v>No</v>
      </c>
      <c r="N190" s="34" t="str" cm="1">
        <f t="array" ref="N190">IF(
    ROW()-ROW($D$8)+1 &lt;= ROWS(_xlfn.ANCHORARRAY(_Helper_FilterResults!$A$1)),
    INDEX(_xlfn.ANCHORARRAY(_Helper_FilterResults!$A$1), ROW()-ROW($D$8)+1, 11),
    ""
)</f>
        <v>No</v>
      </c>
      <c r="O190" s="28" t="str" cm="1">
        <f t="array" ref="O190">IF(
    ROW()-ROW($D$8)+1 &lt;= ROWS(_xlfn.ANCHORARRAY(_Helper_FilterResults!$A$1)),
    INDEX(_xlfn.ANCHORARRAY(_Helper_FilterResults!$A$1), ROW()-ROW($D$8)+1, 12),
    ""
)</f>
        <v>NA</v>
      </c>
      <c r="P190" s="33" t="str" cm="1">
        <f t="array" ref="P190">IF(
    ROW()-ROW($D$8)+1 &lt;= ROWS(_xlfn.ANCHORARRAY(_Helper_FilterResults!$A$1)),
    INDEX(_xlfn.ANCHORARRAY(_Helper_FilterResults!$A$1), ROW()-ROW($D$8)+1, 13),
    ""
)</f>
        <v>General Acute Care Hospital</v>
      </c>
      <c r="Q190" s="33" t="str" cm="1">
        <f t="array" ref="Q190">IF(
    ROW()-ROW($D$8)+1 &lt;= ROWS(_xlfn.ANCHORARRAY(_Helper_FilterResults!$A$1)),
    INDEX(_xlfn.ANCHORARRAY(_Helper_FilterResults!$A$1), ROW()-ROW($D$8)+1, 14),
    ""
)</f>
        <v>Non-Profit Corporation</v>
      </c>
    </row>
    <row r="191" spans="4:17" x14ac:dyDescent="0.3">
      <c r="D191" s="5" cm="1">
        <f t="array" ref="D191">IF(
    ROW()-ROW($D$8)+1 &lt;= ROWS(_xlfn.ANCHORARRAY(_Helper_FilterResults!$A$1)),
    INDEX(_xlfn.ANCHORARRAY(_Helper_FilterResults!$A$1), ROW()-ROW($D$8)+1, 1),
    ""
)</f>
        <v>106191225</v>
      </c>
      <c r="E191" s="5" t="str" cm="1">
        <f t="array" ref="E191">IF(
    ROW()-ROW($D$8)+1 &lt;= ROWS(_xlfn.ANCHORARRAY(_Helper_FilterResults!$A$1)),
    INDEX(_xlfn.ANCHORARRAY(_Helper_FilterResults!$A$1), ROW()-ROW($D$8)+1, 2),
    ""
)</f>
        <v>TOM REDGATE MEMORIAL RECOVERY CENTER</v>
      </c>
      <c r="F191" s="5" t="str" cm="1">
        <f t="array" ref="F191">IF(
    ROW()-ROW($D$8)+1 &lt;= ROWS(_xlfn.ANCHORARRAY(_Helper_FilterResults!$A$1)),
    INDEX(_xlfn.ANCHORARRAY(_Helper_FilterResults!$A$1), ROW()-ROW($D$8)+1, 3),
    ""
)</f>
        <v>1775 CHESTNUT STREET</v>
      </c>
      <c r="G191" s="5" t="str" cm="1">
        <f t="array" ref="G191">IF(
    ROW()-ROW($D$8)+1 &lt;= ROWS(_xlfn.ANCHORARRAY(_Helper_FilterResults!$A$1)),
    INDEX(_xlfn.ANCHORARRAY(_Helper_FilterResults!$A$1), ROW()-ROW($D$8)+1, 4),
    ""
)</f>
        <v>LONG BEACH</v>
      </c>
      <c r="H191" s="5" cm="1">
        <f t="array" ref="H191">IF(
    ROW()-ROW($D$8)+1 &lt;= ROWS(_xlfn.ANCHORARRAY(_Helper_FilterResults!$A$1)),
    INDEX(_xlfn.ANCHORARRAY(_Helper_FilterResults!$A$1), ROW()-ROW($D$8)+1, 5),
    ""
)</f>
        <v>90813</v>
      </c>
      <c r="I191" s="28" t="str" cm="1">
        <f t="array" ref="I191">IF(
    ROW()-ROW($D$8)+1 &lt;= ROWS(_xlfn.ANCHORARRAY(_Helper_FilterResults!$A$1)),
    INDEX(_xlfn.ANCHORARRAY(_Helper_FilterResults!$A$1), ROW()-ROW($D$8)+1, 6),
    ""
)</f>
        <v>District 69</v>
      </c>
      <c r="J191" s="28" t="str" cm="1">
        <f t="array" ref="J191">IF(
    ROW()-ROW($D$8)+1 &lt;= ROWS(_xlfn.ANCHORARRAY(_Helper_FilterResults!$A$1)),
    INDEX(_xlfn.ANCHORARRAY(_Helper_FilterResults!$A$1), ROW()-ROW($D$8)+1, 7),
    ""
)</f>
        <v>District 33</v>
      </c>
      <c r="K191" s="28" t="str" cm="1">
        <f t="array" ref="K191">IF(
    ROW()-ROW($D$8)+1 &lt;= ROWS(_xlfn.ANCHORARRAY(_Helper_FilterResults!$A$1)),
    INDEX(_xlfn.ANCHORARRAY(_Helper_FilterResults!$A$1), ROW()-ROW($D$8)+1, 8),
    ""
)</f>
        <v>District 42</v>
      </c>
      <c r="L191" s="28" t="str" cm="1">
        <f t="array" ref="L191">IF(
    ROW()-ROW($D$8)+1 &lt;= ROWS(_xlfn.ANCHORARRAY(_Helper_FilterResults!$A$1)),
    INDEX(_xlfn.ANCHORARRAY(_Helper_FilterResults!$A$1), ROW()-ROW($D$8)+1, 9),
    ""
)</f>
        <v>District 42</v>
      </c>
      <c r="M191" s="28" t="str" cm="1">
        <f t="array" ref="M191">IF(
    ROW()-ROW($D$8)+1 &lt;= ROWS(_xlfn.ANCHORARRAY(_Helper_FilterResults!$A$1)),
    INDEX(_xlfn.ANCHORARRAY(_Helper_FilterResults!$A$1), ROW()-ROW($D$8)+1, 10),
    ""
)</f>
        <v>No</v>
      </c>
      <c r="N191" s="34" t="str" cm="1">
        <f t="array" ref="N191">IF(
    ROW()-ROW($D$8)+1 &lt;= ROWS(_xlfn.ANCHORARRAY(_Helper_FilterResults!$A$1)),
    INDEX(_xlfn.ANCHORARRAY(_Helper_FilterResults!$A$1), ROW()-ROW($D$8)+1, 11),
    ""
)</f>
        <v>No</v>
      </c>
      <c r="O191" s="28" t="str" cm="1">
        <f t="array" ref="O191">IF(
    ROW()-ROW($D$8)+1 &lt;= ROWS(_xlfn.ANCHORARRAY(_Helper_FilterResults!$A$1)),
    INDEX(_xlfn.ANCHORARRAY(_Helper_FilterResults!$A$1), ROW()-ROW($D$8)+1, 12),
    ""
)</f>
        <v>NA</v>
      </c>
      <c r="P191" s="33" t="str" cm="1">
        <f t="array" ref="P191">IF(
    ROW()-ROW($D$8)+1 &lt;= ROWS(_xlfn.ANCHORARRAY(_Helper_FilterResults!$A$1)),
    INDEX(_xlfn.ANCHORARRAY(_Helper_FilterResults!$A$1), ROW()-ROW($D$8)+1, 13),
    ""
)</f>
        <v>Chemical Dep. Recovery Hospital</v>
      </c>
      <c r="Q191" s="33" t="str" cm="1">
        <f t="array" ref="Q191">IF(
    ROW()-ROW($D$8)+1 &lt;= ROWS(_xlfn.ANCHORARRAY(_Helper_FilterResults!$A$1)),
    INDEX(_xlfn.ANCHORARRAY(_Helper_FilterResults!$A$1), ROW()-ROW($D$8)+1, 14),
    ""
)</f>
        <v>Non-Profit Corporation</v>
      </c>
    </row>
    <row r="192" spans="4:17" x14ac:dyDescent="0.3">
      <c r="D192" s="5" cm="1">
        <f t="array" ref="D192">IF(
    ROW()-ROW($D$8)+1 &lt;= ROWS(_xlfn.ANCHORARRAY(_Helper_FilterResults!$A$1)),
    INDEX(_xlfn.ANCHORARRAY(_Helper_FilterResults!$A$1), ROW()-ROW($D$8)+1, 1),
    ""
)</f>
        <v>106191227</v>
      </c>
      <c r="E192" s="5" t="str" cm="1">
        <f t="array" ref="E192">IF(
    ROW()-ROW($D$8)+1 &lt;= ROWS(_xlfn.ANCHORARRAY(_Helper_FilterResults!$A$1)),
    INDEX(_xlfn.ANCHORARRAY(_Helper_FilterResults!$A$1), ROW()-ROW($D$8)+1, 2),
    ""
)</f>
        <v>LAC/HARBOR-UCLA MEDICAL CENTER</v>
      </c>
      <c r="F192" s="5" t="str" cm="1">
        <f t="array" ref="F192">IF(
    ROW()-ROW($D$8)+1 &lt;= ROWS(_xlfn.ANCHORARRAY(_Helper_FilterResults!$A$1)),
    INDEX(_xlfn.ANCHORARRAY(_Helper_FilterResults!$A$1), ROW()-ROW($D$8)+1, 3),
    ""
)</f>
        <v>1000 WEST CARSON STREET</v>
      </c>
      <c r="G192" s="5" t="str" cm="1">
        <f t="array" ref="G192">IF(
    ROW()-ROW($D$8)+1 &lt;= ROWS(_xlfn.ANCHORARRAY(_Helper_FilterResults!$A$1)),
    INDEX(_xlfn.ANCHORARRAY(_Helper_FilterResults!$A$1), ROW()-ROW($D$8)+1, 4),
    ""
)</f>
        <v>TORRANCE</v>
      </c>
      <c r="H192" s="5" cm="1">
        <f t="array" ref="H192">IF(
    ROW()-ROW($D$8)+1 &lt;= ROWS(_xlfn.ANCHORARRAY(_Helper_FilterResults!$A$1)),
    INDEX(_xlfn.ANCHORARRAY(_Helper_FilterResults!$A$1), ROW()-ROW($D$8)+1, 5),
    ""
)</f>
        <v>90502</v>
      </c>
      <c r="I192" s="28" t="str" cm="1">
        <f t="array" ref="I192">IF(
    ROW()-ROW($D$8)+1 &lt;= ROWS(_xlfn.ANCHORARRAY(_Helper_FilterResults!$A$1)),
    INDEX(_xlfn.ANCHORARRAY(_Helper_FilterResults!$A$1), ROW()-ROW($D$8)+1, 6),
    ""
)</f>
        <v>District 65</v>
      </c>
      <c r="J192" s="28" t="str" cm="1">
        <f t="array" ref="J192">IF(
    ROW()-ROW($D$8)+1 &lt;= ROWS(_xlfn.ANCHORARRAY(_Helper_FilterResults!$A$1)),
    INDEX(_xlfn.ANCHORARRAY(_Helper_FilterResults!$A$1), ROW()-ROW($D$8)+1, 7),
    ""
)</f>
        <v>District 35</v>
      </c>
      <c r="K192" s="28" t="str" cm="1">
        <f t="array" ref="K192">IF(
    ROW()-ROW($D$8)+1 &lt;= ROWS(_xlfn.ANCHORARRAY(_Helper_FilterResults!$A$1)),
    INDEX(_xlfn.ANCHORARRAY(_Helper_FilterResults!$A$1), ROW()-ROW($D$8)+1, 8),
    ""
)</f>
        <v>District 44</v>
      </c>
      <c r="L192" s="28" t="str" cm="1">
        <f t="array" ref="L192">IF(
    ROW()-ROW($D$8)+1 &lt;= ROWS(_xlfn.ANCHORARRAY(_Helper_FilterResults!$A$1)),
    INDEX(_xlfn.ANCHORARRAY(_Helper_FilterResults!$A$1), ROW()-ROW($D$8)+1, 9),
    ""
)</f>
        <v>District 44</v>
      </c>
      <c r="M192" s="28" t="str" cm="1">
        <f t="array" ref="M192">IF(
    ROW()-ROW($D$8)+1 &lt;= ROWS(_xlfn.ANCHORARRAY(_Helper_FilterResults!$A$1)),
    INDEX(_xlfn.ANCHORARRAY(_Helper_FilterResults!$A$1), ROW()-ROW($D$8)+1, 10),
    ""
)</f>
        <v>Yes</v>
      </c>
      <c r="N192" s="34" t="str" cm="1">
        <f t="array" ref="N192">IF(
    ROW()-ROW($D$8)+1 &lt;= ROWS(_xlfn.ANCHORARRAY(_Helper_FilterResults!$A$1)),
    INDEX(_xlfn.ANCHORARRAY(_Helper_FilterResults!$A$1), ROW()-ROW($D$8)+1, 11),
    ""
)</f>
        <v>No</v>
      </c>
      <c r="O192" s="28" t="str" cm="1">
        <f t="array" ref="O192">IF(
    ROW()-ROW($D$8)+1 &lt;= ROWS(_xlfn.ANCHORARRAY(_Helper_FilterResults!$A$1)),
    INDEX(_xlfn.ANCHORARRAY(_Helper_FilterResults!$A$1), ROW()-ROW($D$8)+1, 12),
    ""
)</f>
        <v>Level I &amp; Level II - Ped</v>
      </c>
      <c r="P192" s="33" t="str" cm="1">
        <f t="array" ref="P192">IF(
    ROW()-ROW($D$8)+1 &lt;= ROWS(_xlfn.ANCHORARRAY(_Helper_FilterResults!$A$1)),
    INDEX(_xlfn.ANCHORARRAY(_Helper_FilterResults!$A$1), ROW()-ROW($D$8)+1, 13),
    ""
)</f>
        <v>General Acute Care Hospital</v>
      </c>
      <c r="Q192" s="33" t="str" cm="1">
        <f t="array" ref="Q192">IF(
    ROW()-ROW($D$8)+1 &lt;= ROWS(_xlfn.ANCHORARRAY(_Helper_FilterResults!$A$1)),
    INDEX(_xlfn.ANCHORARRAY(_Helper_FilterResults!$A$1), ROW()-ROW($D$8)+1, 14),
    ""
)</f>
        <v>City or County</v>
      </c>
    </row>
    <row r="193" spans="4:17" x14ac:dyDescent="0.3">
      <c r="D193" s="5" cm="1">
        <f t="array" ref="D193">IF(
    ROW()-ROW($D$8)+1 &lt;= ROWS(_xlfn.ANCHORARRAY(_Helper_FilterResults!$A$1)),
    INDEX(_xlfn.ANCHORARRAY(_Helper_FilterResults!$A$1), ROW()-ROW($D$8)+1, 1),
    ""
)</f>
        <v>106191228</v>
      </c>
      <c r="E193" s="5" t="str" cm="1">
        <f t="array" ref="E193">IF(
    ROW()-ROW($D$8)+1 &lt;= ROWS(_xlfn.ANCHORARRAY(_Helper_FilterResults!$A$1)),
    INDEX(_xlfn.ANCHORARRAY(_Helper_FilterResults!$A$1), ROW()-ROW($D$8)+1, 2),
    ""
)</f>
        <v>LOS ANGELES GENERAL MEDICAL CENTER</v>
      </c>
      <c r="F193" s="5" t="str" cm="1">
        <f t="array" ref="F193">IF(
    ROW()-ROW($D$8)+1 &lt;= ROWS(_xlfn.ANCHORARRAY(_Helper_FilterResults!$A$1)),
    INDEX(_xlfn.ANCHORARRAY(_Helper_FilterResults!$A$1), ROW()-ROW($D$8)+1, 3),
    ""
)</f>
        <v>2051 MARENGO STREET, ROOM C2K100</v>
      </c>
      <c r="G193" s="5" t="str" cm="1">
        <f t="array" ref="G193">IF(
    ROW()-ROW($D$8)+1 &lt;= ROWS(_xlfn.ANCHORARRAY(_Helper_FilterResults!$A$1)),
    INDEX(_xlfn.ANCHORARRAY(_Helper_FilterResults!$A$1), ROW()-ROW($D$8)+1, 4),
    ""
)</f>
        <v>LOS ANGELES</v>
      </c>
      <c r="H193" s="5" cm="1">
        <f t="array" ref="H193">IF(
    ROW()-ROW($D$8)+1 &lt;= ROWS(_xlfn.ANCHORARRAY(_Helper_FilterResults!$A$1)),
    INDEX(_xlfn.ANCHORARRAY(_Helper_FilterResults!$A$1), ROW()-ROW($D$8)+1, 5),
    ""
)</f>
        <v>90033</v>
      </c>
      <c r="I193" s="28" t="str" cm="1">
        <f t="array" ref="I193">IF(
    ROW()-ROW($D$8)+1 &lt;= ROWS(_xlfn.ANCHORARRAY(_Helper_FilterResults!$A$1)),
    INDEX(_xlfn.ANCHORARRAY(_Helper_FilterResults!$A$1), ROW()-ROW($D$8)+1, 6),
    ""
)</f>
        <v>District 54</v>
      </c>
      <c r="J193" s="28" t="str" cm="1">
        <f t="array" ref="J193">IF(
    ROW()-ROW($D$8)+1 &lt;= ROWS(_xlfn.ANCHORARRAY(_Helper_FilterResults!$A$1)),
    INDEX(_xlfn.ANCHORARRAY(_Helper_FilterResults!$A$1), ROW()-ROW($D$8)+1, 7),
    ""
)</f>
        <v>District 26</v>
      </c>
      <c r="K193" s="28" t="str" cm="1">
        <f t="array" ref="K193">IF(
    ROW()-ROW($D$8)+1 &lt;= ROWS(_xlfn.ANCHORARRAY(_Helper_FilterResults!$A$1)),
    INDEX(_xlfn.ANCHORARRAY(_Helper_FilterResults!$A$1), ROW()-ROW($D$8)+1, 8),
    ""
)</f>
        <v>District 34</v>
      </c>
      <c r="L193" s="28" t="str" cm="1">
        <f t="array" ref="L193">IF(
    ROW()-ROW($D$8)+1 &lt;= ROWS(_xlfn.ANCHORARRAY(_Helper_FilterResults!$A$1)),
    INDEX(_xlfn.ANCHORARRAY(_Helper_FilterResults!$A$1), ROW()-ROW($D$8)+1, 9),
    ""
)</f>
        <v>District 34</v>
      </c>
      <c r="M193" s="28" t="str" cm="1">
        <f t="array" ref="M193">IF(
    ROW()-ROW($D$8)+1 &lt;= ROWS(_xlfn.ANCHORARRAY(_Helper_FilterResults!$A$1)),
    INDEX(_xlfn.ANCHORARRAY(_Helper_FilterResults!$A$1), ROW()-ROW($D$8)+1, 10),
    ""
)</f>
        <v>Yes</v>
      </c>
      <c r="N193" s="34" t="str" cm="1">
        <f t="array" ref="N193">IF(
    ROW()-ROW($D$8)+1 &lt;= ROWS(_xlfn.ANCHORARRAY(_Helper_FilterResults!$A$1)),
    INDEX(_xlfn.ANCHORARRAY(_Helper_FilterResults!$A$1), ROW()-ROW($D$8)+1, 11),
    ""
)</f>
        <v>No</v>
      </c>
      <c r="O193" s="28" t="str" cm="1">
        <f t="array" ref="O193">IF(
    ROW()-ROW($D$8)+1 &lt;= ROWS(_xlfn.ANCHORARRAY(_Helper_FilterResults!$A$1)),
    INDEX(_xlfn.ANCHORARRAY(_Helper_FilterResults!$A$1), ROW()-ROW($D$8)+1, 12),
    ""
)</f>
        <v>Level I &amp; Level II - Ped</v>
      </c>
      <c r="P193" s="33" t="str" cm="1">
        <f t="array" ref="P193">IF(
    ROW()-ROW($D$8)+1 &lt;= ROWS(_xlfn.ANCHORARRAY(_Helper_FilterResults!$A$1)),
    INDEX(_xlfn.ANCHORARRAY(_Helper_FilterResults!$A$1), ROW()-ROW($D$8)+1, 13),
    ""
)</f>
        <v>General Acute Care Hospital</v>
      </c>
      <c r="Q193" s="33" t="str" cm="1">
        <f t="array" ref="Q193">IF(
    ROW()-ROW($D$8)+1 &lt;= ROWS(_xlfn.ANCHORARRAY(_Helper_FilterResults!$A$1)),
    INDEX(_xlfn.ANCHORARRAY(_Helper_FilterResults!$A$1), ROW()-ROW($D$8)+1, 14),
    ""
)</f>
        <v>City or County</v>
      </c>
    </row>
    <row r="194" spans="4:17" x14ac:dyDescent="0.3">
      <c r="D194" s="5" cm="1">
        <f t="array" ref="D194">IF(
    ROW()-ROW($D$8)+1 &lt;= ROWS(_xlfn.ANCHORARRAY(_Helper_FilterResults!$A$1)),
    INDEX(_xlfn.ANCHORARRAY(_Helper_FilterResults!$A$1), ROW()-ROW($D$8)+1, 1),
    ""
)</f>
        <v>106191230</v>
      </c>
      <c r="E194" s="5" t="str" cm="1">
        <f t="array" ref="E194">IF(
    ROW()-ROW($D$8)+1 &lt;= ROWS(_xlfn.ANCHORARRAY(_Helper_FilterResults!$A$1)),
    INDEX(_xlfn.ANCHORARRAY(_Helper_FilterResults!$A$1), ROW()-ROW($D$8)+1, 2),
    ""
)</f>
        <v>MARTIN LUTHER KING, JR. COMMUNITY HOSPITAL</v>
      </c>
      <c r="F194" s="5" t="str" cm="1">
        <f t="array" ref="F194">IF(
    ROW()-ROW($D$8)+1 &lt;= ROWS(_xlfn.ANCHORARRAY(_Helper_FilterResults!$A$1)),
    INDEX(_xlfn.ANCHORARRAY(_Helper_FilterResults!$A$1), ROW()-ROW($D$8)+1, 3),
    ""
)</f>
        <v>1680 EAST 120TH STREET</v>
      </c>
      <c r="G194" s="5" t="str" cm="1">
        <f t="array" ref="G194">IF(
    ROW()-ROW($D$8)+1 &lt;= ROWS(_xlfn.ANCHORARRAY(_Helper_FilterResults!$A$1)),
    INDEX(_xlfn.ANCHORARRAY(_Helper_FilterResults!$A$1), ROW()-ROW($D$8)+1, 4),
    ""
)</f>
        <v>LOS ANGELES</v>
      </c>
      <c r="H194" s="5" cm="1">
        <f t="array" ref="H194">IF(
    ROW()-ROW($D$8)+1 &lt;= ROWS(_xlfn.ANCHORARRAY(_Helper_FilterResults!$A$1)),
    INDEX(_xlfn.ANCHORARRAY(_Helper_FilterResults!$A$1), ROW()-ROW($D$8)+1, 5),
    ""
)</f>
        <v>90059</v>
      </c>
      <c r="I194" s="28" t="str" cm="1">
        <f t="array" ref="I194">IF(
    ROW()-ROW($D$8)+1 &lt;= ROWS(_xlfn.ANCHORARRAY(_Helper_FilterResults!$A$1)),
    INDEX(_xlfn.ANCHORARRAY(_Helper_FilterResults!$A$1), ROW()-ROW($D$8)+1, 6),
    ""
)</f>
        <v>District 65</v>
      </c>
      <c r="J194" s="28" t="str" cm="1">
        <f t="array" ref="J194">IF(
    ROW()-ROW($D$8)+1 &lt;= ROWS(_xlfn.ANCHORARRAY(_Helper_FilterResults!$A$1)),
    INDEX(_xlfn.ANCHORARRAY(_Helper_FilterResults!$A$1), ROW()-ROW($D$8)+1, 7),
    ""
)</f>
        <v>District 35</v>
      </c>
      <c r="K194" s="28" t="str" cm="1">
        <f t="array" ref="K194">IF(
    ROW()-ROW($D$8)+1 &lt;= ROWS(_xlfn.ANCHORARRAY(_Helper_FilterResults!$A$1)),
    INDEX(_xlfn.ANCHORARRAY(_Helper_FilterResults!$A$1), ROW()-ROW($D$8)+1, 8),
    ""
)</f>
        <v>District 43</v>
      </c>
      <c r="L194" s="28" t="str" cm="1">
        <f t="array" ref="L194">IF(
    ROW()-ROW($D$8)+1 &lt;= ROWS(_xlfn.ANCHORARRAY(_Helper_FilterResults!$A$1)),
    INDEX(_xlfn.ANCHORARRAY(_Helper_FilterResults!$A$1), ROW()-ROW($D$8)+1, 9),
    ""
)</f>
        <v>District 43</v>
      </c>
      <c r="M194" s="28" t="str" cm="1">
        <f t="array" ref="M194">IF(
    ROW()-ROW($D$8)+1 &lt;= ROWS(_xlfn.ANCHORARRAY(_Helper_FilterResults!$A$1)),
    INDEX(_xlfn.ANCHORARRAY(_Helper_FilterResults!$A$1), ROW()-ROW($D$8)+1, 10),
    ""
)</f>
        <v>No</v>
      </c>
      <c r="N194" s="34" t="str" cm="1">
        <f t="array" ref="N194">IF(
    ROW()-ROW($D$8)+1 &lt;= ROWS(_xlfn.ANCHORARRAY(_Helper_FilterResults!$A$1)),
    INDEX(_xlfn.ANCHORARRAY(_Helper_FilterResults!$A$1), ROW()-ROW($D$8)+1, 11),
    ""
)</f>
        <v>No</v>
      </c>
      <c r="O194" s="28" t="str" cm="1">
        <f t="array" ref="O194">IF(
    ROW()-ROW($D$8)+1 &lt;= ROWS(_xlfn.ANCHORARRAY(_Helper_FilterResults!$A$1)),
    INDEX(_xlfn.ANCHORARRAY(_Helper_FilterResults!$A$1), ROW()-ROW($D$8)+1, 12),
    ""
)</f>
        <v>NA</v>
      </c>
      <c r="P194" s="33" t="str" cm="1">
        <f t="array" ref="P194">IF(
    ROW()-ROW($D$8)+1 &lt;= ROWS(_xlfn.ANCHORARRAY(_Helper_FilterResults!$A$1)),
    INDEX(_xlfn.ANCHORARRAY(_Helper_FilterResults!$A$1), ROW()-ROW($D$8)+1, 13),
    ""
)</f>
        <v>General Acute Care Hospital</v>
      </c>
      <c r="Q194" s="33" t="str" cm="1">
        <f t="array" ref="Q194">IF(
    ROW()-ROW($D$8)+1 &lt;= ROWS(_xlfn.ANCHORARRAY(_Helper_FilterResults!$A$1)),
    INDEX(_xlfn.ANCHORARRAY(_Helper_FilterResults!$A$1), ROW()-ROW($D$8)+1, 14),
    ""
)</f>
        <v>Non-Profit Corporation</v>
      </c>
    </row>
    <row r="195" spans="4:17" x14ac:dyDescent="0.3">
      <c r="D195" s="5" cm="1">
        <f t="array" ref="D195">IF(
    ROW()-ROW($D$8)+1 &lt;= ROWS(_xlfn.ANCHORARRAY(_Helper_FilterResults!$A$1)),
    INDEX(_xlfn.ANCHORARRAY(_Helper_FilterResults!$A$1), ROW()-ROW($D$8)+1, 1),
    ""
)</f>
        <v>106191231</v>
      </c>
      <c r="E195" s="5" t="str" cm="1">
        <f t="array" ref="E195">IF(
    ROW()-ROW($D$8)+1 &lt;= ROWS(_xlfn.ANCHORARRAY(_Helper_FilterResults!$A$1)),
    INDEX(_xlfn.ANCHORARRAY(_Helper_FilterResults!$A$1), ROW()-ROW($D$8)+1, 2),
    ""
)</f>
        <v>LOS ANGELES COUNTY OLIVE VIEW-UCLA MEDICAL CENTER</v>
      </c>
      <c r="F195" s="5" t="str" cm="1">
        <f t="array" ref="F195">IF(
    ROW()-ROW($D$8)+1 &lt;= ROWS(_xlfn.ANCHORARRAY(_Helper_FilterResults!$A$1)),
    INDEX(_xlfn.ANCHORARRAY(_Helper_FilterResults!$A$1), ROW()-ROW($D$8)+1, 3),
    ""
)</f>
        <v>14445 OLIVE VIEW DRIVE</v>
      </c>
      <c r="G195" s="5" t="str" cm="1">
        <f t="array" ref="G195">IF(
    ROW()-ROW($D$8)+1 &lt;= ROWS(_xlfn.ANCHORARRAY(_Helper_FilterResults!$A$1)),
    INDEX(_xlfn.ANCHORARRAY(_Helper_FilterResults!$A$1), ROW()-ROW($D$8)+1, 4),
    ""
)</f>
        <v>SYLMAR</v>
      </c>
      <c r="H195" s="5" cm="1">
        <f t="array" ref="H195">IF(
    ROW()-ROW($D$8)+1 &lt;= ROWS(_xlfn.ANCHORARRAY(_Helper_FilterResults!$A$1)),
    INDEX(_xlfn.ANCHORARRAY(_Helper_FilterResults!$A$1), ROW()-ROW($D$8)+1, 5),
    ""
)</f>
        <v>91342</v>
      </c>
      <c r="I195" s="28" t="str" cm="1">
        <f t="array" ref="I195">IF(
    ROW()-ROW($D$8)+1 &lt;= ROWS(_xlfn.ANCHORARRAY(_Helper_FilterResults!$A$1)),
    INDEX(_xlfn.ANCHORARRAY(_Helper_FilterResults!$A$1), ROW()-ROW($D$8)+1, 6),
    ""
)</f>
        <v>District 43</v>
      </c>
      <c r="J195" s="28" t="str" cm="1">
        <f t="array" ref="J195">IF(
    ROW()-ROW($D$8)+1 &lt;= ROWS(_xlfn.ANCHORARRAY(_Helper_FilterResults!$A$1)),
    INDEX(_xlfn.ANCHORARRAY(_Helper_FilterResults!$A$1), ROW()-ROW($D$8)+1, 7),
    ""
)</f>
        <v>District 20</v>
      </c>
      <c r="K195" s="28" t="str" cm="1">
        <f t="array" ref="K195">IF(
    ROW()-ROW($D$8)+1 &lt;= ROWS(_xlfn.ANCHORARRAY(_Helper_FilterResults!$A$1)),
    INDEX(_xlfn.ANCHORARRAY(_Helper_FilterResults!$A$1), ROW()-ROW($D$8)+1, 8),
    ""
)</f>
        <v>District 29</v>
      </c>
      <c r="L195" s="28" t="str" cm="1">
        <f t="array" ref="L195">IF(
    ROW()-ROW($D$8)+1 &lt;= ROWS(_xlfn.ANCHORARRAY(_Helper_FilterResults!$A$1)),
    INDEX(_xlfn.ANCHORARRAY(_Helper_FilterResults!$A$1), ROW()-ROW($D$8)+1, 9),
    ""
)</f>
        <v>District 29</v>
      </c>
      <c r="M195" s="28" t="str" cm="1">
        <f t="array" ref="M195">IF(
    ROW()-ROW($D$8)+1 &lt;= ROWS(_xlfn.ANCHORARRAY(_Helper_FilterResults!$A$1)),
    INDEX(_xlfn.ANCHORARRAY(_Helper_FilterResults!$A$1), ROW()-ROW($D$8)+1, 10),
    ""
)</f>
        <v>Yes</v>
      </c>
      <c r="N195" s="34" t="str" cm="1">
        <f t="array" ref="N195">IF(
    ROW()-ROW($D$8)+1 &lt;= ROWS(_xlfn.ANCHORARRAY(_Helper_FilterResults!$A$1)),
    INDEX(_xlfn.ANCHORARRAY(_Helper_FilterResults!$A$1), ROW()-ROW($D$8)+1, 11),
    ""
)</f>
        <v>No</v>
      </c>
      <c r="O195" s="28" t="str" cm="1">
        <f t="array" ref="O195">IF(
    ROW()-ROW($D$8)+1 &lt;= ROWS(_xlfn.ANCHORARRAY(_Helper_FilterResults!$A$1)),
    INDEX(_xlfn.ANCHORARRAY(_Helper_FilterResults!$A$1), ROW()-ROW($D$8)+1, 12),
    ""
)</f>
        <v>NA</v>
      </c>
      <c r="P195" s="33" t="str" cm="1">
        <f t="array" ref="P195">IF(
    ROW()-ROW($D$8)+1 &lt;= ROWS(_xlfn.ANCHORARRAY(_Helper_FilterResults!$A$1)),
    INDEX(_xlfn.ANCHORARRAY(_Helper_FilterResults!$A$1), ROW()-ROW($D$8)+1, 13),
    ""
)</f>
        <v>General Acute Care Hospital</v>
      </c>
      <c r="Q195" s="33" t="str" cm="1">
        <f t="array" ref="Q195">IF(
    ROW()-ROW($D$8)+1 &lt;= ROWS(_xlfn.ANCHORARRAY(_Helper_FilterResults!$A$1)),
    INDEX(_xlfn.ANCHORARRAY(_Helper_FilterResults!$A$1), ROW()-ROW($D$8)+1, 14),
    ""
)</f>
        <v>City or County</v>
      </c>
    </row>
    <row r="196" spans="4:17" x14ac:dyDescent="0.3">
      <c r="D196" s="5" cm="1">
        <f t="array" ref="D196">IF(
    ROW()-ROW($D$8)+1 &lt;= ROWS(_xlfn.ANCHORARRAY(_Helper_FilterResults!$A$1)),
    INDEX(_xlfn.ANCHORARRAY(_Helper_FilterResults!$A$1), ROW()-ROW($D$8)+1, 1),
    ""
)</f>
        <v>106191306</v>
      </c>
      <c r="E196" s="5" t="str" cm="1">
        <f t="array" ref="E196">IF(
    ROW()-ROW($D$8)+1 &lt;= ROWS(_xlfn.ANCHORARRAY(_Helper_FilterResults!$A$1)),
    INDEX(_xlfn.ANCHORARRAY(_Helper_FilterResults!$A$1), ROW()-ROW($D$8)+1, 2),
    ""
)</f>
        <v>LAC/RANCHO LOS AMIGOS NATIONAL REHAB CENTER</v>
      </c>
      <c r="F196" s="5" t="str" cm="1">
        <f t="array" ref="F196">IF(
    ROW()-ROW($D$8)+1 &lt;= ROWS(_xlfn.ANCHORARRAY(_Helper_FilterResults!$A$1)),
    INDEX(_xlfn.ANCHORARRAY(_Helper_FilterResults!$A$1), ROW()-ROW($D$8)+1, 3),
    ""
)</f>
        <v>7601 EAST IMPERIAL HIGHWAY</v>
      </c>
      <c r="G196" s="5" t="str" cm="1">
        <f t="array" ref="G196">IF(
    ROW()-ROW($D$8)+1 &lt;= ROWS(_xlfn.ANCHORARRAY(_Helper_FilterResults!$A$1)),
    INDEX(_xlfn.ANCHORARRAY(_Helper_FilterResults!$A$1), ROW()-ROW($D$8)+1, 4),
    ""
)</f>
        <v>DOWNEY</v>
      </c>
      <c r="H196" s="5" cm="1">
        <f t="array" ref="H196">IF(
    ROW()-ROW($D$8)+1 &lt;= ROWS(_xlfn.ANCHORARRAY(_Helper_FilterResults!$A$1)),
    INDEX(_xlfn.ANCHORARRAY(_Helper_FilterResults!$A$1), ROW()-ROW($D$8)+1, 5),
    ""
)</f>
        <v>90242</v>
      </c>
      <c r="I196" s="28" t="str" cm="1">
        <f t="array" ref="I196">IF(
    ROW()-ROW($D$8)+1 &lt;= ROWS(_xlfn.ANCHORARRAY(_Helper_FilterResults!$A$1)),
    INDEX(_xlfn.ANCHORARRAY(_Helper_FilterResults!$A$1), ROW()-ROW($D$8)+1, 6),
    ""
)</f>
        <v>District 64</v>
      </c>
      <c r="J196" s="28" t="str" cm="1">
        <f t="array" ref="J196">IF(
    ROW()-ROW($D$8)+1 &lt;= ROWS(_xlfn.ANCHORARRAY(_Helper_FilterResults!$A$1)),
    INDEX(_xlfn.ANCHORARRAY(_Helper_FilterResults!$A$1), ROW()-ROW($D$8)+1, 7),
    ""
)</f>
        <v>District 30</v>
      </c>
      <c r="K196" s="28" t="str" cm="1">
        <f t="array" ref="K196">IF(
    ROW()-ROW($D$8)+1 &lt;= ROWS(_xlfn.ANCHORARRAY(_Helper_FilterResults!$A$1)),
    INDEX(_xlfn.ANCHORARRAY(_Helper_FilterResults!$A$1), ROW()-ROW($D$8)+1, 8),
    ""
)</f>
        <v>District 42</v>
      </c>
      <c r="L196" s="28" t="str" cm="1">
        <f t="array" ref="L196">IF(
    ROW()-ROW($D$8)+1 &lt;= ROWS(_xlfn.ANCHORARRAY(_Helper_FilterResults!$A$1)),
    INDEX(_xlfn.ANCHORARRAY(_Helper_FilterResults!$A$1), ROW()-ROW($D$8)+1, 9),
    ""
)</f>
        <v>District 41</v>
      </c>
      <c r="M196" s="28" t="str" cm="1">
        <f t="array" ref="M196">IF(
    ROW()-ROW($D$8)+1 &lt;= ROWS(_xlfn.ANCHORARRAY(_Helper_FilterResults!$A$1)),
    INDEX(_xlfn.ANCHORARRAY(_Helper_FilterResults!$A$1), ROW()-ROW($D$8)+1, 10),
    ""
)</f>
        <v>No</v>
      </c>
      <c r="N196" s="34" t="str" cm="1">
        <f t="array" ref="N196">IF(
    ROW()-ROW($D$8)+1 &lt;= ROWS(_xlfn.ANCHORARRAY(_Helper_FilterResults!$A$1)),
    INDEX(_xlfn.ANCHORARRAY(_Helper_FilterResults!$A$1), ROW()-ROW($D$8)+1, 11),
    ""
)</f>
        <v>No</v>
      </c>
      <c r="O196" s="28" t="str" cm="1">
        <f t="array" ref="O196">IF(
    ROW()-ROW($D$8)+1 &lt;= ROWS(_xlfn.ANCHORARRAY(_Helper_FilterResults!$A$1)),
    INDEX(_xlfn.ANCHORARRAY(_Helper_FilterResults!$A$1), ROW()-ROW($D$8)+1, 12),
    ""
)</f>
        <v>NA</v>
      </c>
      <c r="P196" s="33" t="str" cm="1">
        <f t="array" ref="P196">IF(
    ROW()-ROW($D$8)+1 &lt;= ROWS(_xlfn.ANCHORARRAY(_Helper_FilterResults!$A$1)),
    INDEX(_xlfn.ANCHORARRAY(_Helper_FilterResults!$A$1), ROW()-ROW($D$8)+1, 13),
    ""
)</f>
        <v>General Acute Care Hospital</v>
      </c>
      <c r="Q196" s="33" t="str" cm="1">
        <f t="array" ref="Q196">IF(
    ROW()-ROW($D$8)+1 &lt;= ROWS(_xlfn.ANCHORARRAY(_Helper_FilterResults!$A$1)),
    INDEX(_xlfn.ANCHORARRAY(_Helper_FilterResults!$A$1), ROW()-ROW($D$8)+1, 14),
    ""
)</f>
        <v>City or County</v>
      </c>
    </row>
    <row r="197" spans="4:17" x14ac:dyDescent="0.3">
      <c r="D197" s="5" cm="1">
        <f t="array" ref="D197">IF(
    ROW()-ROW($D$8)+1 &lt;= ROWS(_xlfn.ANCHORARRAY(_Helper_FilterResults!$A$1)),
    INDEX(_xlfn.ANCHORARRAY(_Helper_FilterResults!$A$1), ROW()-ROW($D$8)+1, 1),
    ""
)</f>
        <v>106191450</v>
      </c>
      <c r="E197" s="5" t="str" cm="1">
        <f t="array" ref="E197">IF(
    ROW()-ROW($D$8)+1 &lt;= ROWS(_xlfn.ANCHORARRAY(_Helper_FilterResults!$A$1)),
    INDEX(_xlfn.ANCHORARRAY(_Helper_FilterResults!$A$1), ROW()-ROW($D$8)+1, 2),
    ""
)</f>
        <v>KAISER FOUNDATION HOSPITAL - WOODLAND HILLS</v>
      </c>
      <c r="F197" s="5" t="str" cm="1">
        <f t="array" ref="F197">IF(
    ROW()-ROW($D$8)+1 &lt;= ROWS(_xlfn.ANCHORARRAY(_Helper_FilterResults!$A$1)),
    INDEX(_xlfn.ANCHORARRAY(_Helper_FilterResults!$A$1), ROW()-ROW($D$8)+1, 3),
    ""
)</f>
        <v>5601 DE SOTO AVENUE</v>
      </c>
      <c r="G197" s="5" t="str" cm="1">
        <f t="array" ref="G197">IF(
    ROW()-ROW($D$8)+1 &lt;= ROWS(_xlfn.ANCHORARRAY(_Helper_FilterResults!$A$1)),
    INDEX(_xlfn.ANCHORARRAY(_Helper_FilterResults!$A$1), ROW()-ROW($D$8)+1, 4),
    ""
)</f>
        <v>WOODLAND HILLS</v>
      </c>
      <c r="H197" s="5" cm="1">
        <f t="array" ref="H197">IF(
    ROW()-ROW($D$8)+1 &lt;= ROWS(_xlfn.ANCHORARRAY(_Helper_FilterResults!$A$1)),
    INDEX(_xlfn.ANCHORARRAY(_Helper_FilterResults!$A$1), ROW()-ROW($D$8)+1, 5),
    ""
)</f>
        <v>91367</v>
      </c>
      <c r="I197" s="28" t="str" cm="1">
        <f t="array" ref="I197">IF(
    ROW()-ROW($D$8)+1 &lt;= ROWS(_xlfn.ANCHORARRAY(_Helper_FilterResults!$A$1)),
    INDEX(_xlfn.ANCHORARRAY(_Helper_FilterResults!$A$1), ROW()-ROW($D$8)+1, 6),
    ""
)</f>
        <v>District 46</v>
      </c>
      <c r="J197" s="28" t="str" cm="1">
        <f t="array" ref="J197">IF(
    ROW()-ROW($D$8)+1 &lt;= ROWS(_xlfn.ANCHORARRAY(_Helper_FilterResults!$A$1)),
    INDEX(_xlfn.ANCHORARRAY(_Helper_FilterResults!$A$1), ROW()-ROW($D$8)+1, 7),
    ""
)</f>
        <v>District 27</v>
      </c>
      <c r="K197" s="28" t="str" cm="1">
        <f t="array" ref="K197">IF(
    ROW()-ROW($D$8)+1 &lt;= ROWS(_xlfn.ANCHORARRAY(_Helper_FilterResults!$A$1)),
    INDEX(_xlfn.ANCHORARRAY(_Helper_FilterResults!$A$1), ROW()-ROW($D$8)+1, 8),
    ""
)</f>
        <v>District 32</v>
      </c>
      <c r="L197" s="28" t="str" cm="1">
        <f t="array" ref="L197">IF(
    ROW()-ROW($D$8)+1 &lt;= ROWS(_xlfn.ANCHORARRAY(_Helper_FilterResults!$A$1)),
    INDEX(_xlfn.ANCHORARRAY(_Helper_FilterResults!$A$1), ROW()-ROW($D$8)+1, 9),
    ""
)</f>
        <v>District 32</v>
      </c>
      <c r="M197" s="28" t="str" cm="1">
        <f t="array" ref="M197">IF(
    ROW()-ROW($D$8)+1 &lt;= ROWS(_xlfn.ANCHORARRAY(_Helper_FilterResults!$A$1)),
    INDEX(_xlfn.ANCHORARRAY(_Helper_FilterResults!$A$1), ROW()-ROW($D$8)+1, 10),
    ""
)</f>
        <v>No</v>
      </c>
      <c r="N197" s="34" t="str" cm="1">
        <f t="array" ref="N197">IF(
    ROW()-ROW($D$8)+1 &lt;= ROWS(_xlfn.ANCHORARRAY(_Helper_FilterResults!$A$1)),
    INDEX(_xlfn.ANCHORARRAY(_Helper_FilterResults!$A$1), ROW()-ROW($D$8)+1, 11),
    ""
)</f>
        <v>No</v>
      </c>
      <c r="O197" s="28" t="str" cm="1">
        <f t="array" ref="O197">IF(
    ROW()-ROW($D$8)+1 &lt;= ROWS(_xlfn.ANCHORARRAY(_Helper_FilterResults!$A$1)),
    INDEX(_xlfn.ANCHORARRAY(_Helper_FilterResults!$A$1), ROW()-ROW($D$8)+1, 12),
    ""
)</f>
        <v>NA</v>
      </c>
      <c r="P197" s="33" t="str" cm="1">
        <f t="array" ref="P197">IF(
    ROW()-ROW($D$8)+1 &lt;= ROWS(_xlfn.ANCHORARRAY(_Helper_FilterResults!$A$1)),
    INDEX(_xlfn.ANCHORARRAY(_Helper_FilterResults!$A$1), ROW()-ROW($D$8)+1, 13),
    ""
)</f>
        <v>General Acute Care Hospital</v>
      </c>
      <c r="Q197" s="33" t="str" cm="1">
        <f t="array" ref="Q197">IF(
    ROW()-ROW($D$8)+1 &lt;= ROWS(_xlfn.ANCHORARRAY(_Helper_FilterResults!$A$1)),
    INDEX(_xlfn.ANCHORARRAY(_Helper_FilterResults!$A$1), ROW()-ROW($D$8)+1, 14),
    ""
)</f>
        <v>Non-Profit Corporation</v>
      </c>
    </row>
    <row r="198" spans="4:17" x14ac:dyDescent="0.3">
      <c r="D198" s="5" cm="1">
        <f t="array" ref="D198">IF(
    ROW()-ROW($D$8)+1 &lt;= ROWS(_xlfn.ANCHORARRAY(_Helper_FilterResults!$A$1)),
    INDEX(_xlfn.ANCHORARRAY(_Helper_FilterResults!$A$1), ROW()-ROW($D$8)+1, 1),
    ""
)</f>
        <v>106194010</v>
      </c>
      <c r="E198" s="5" t="str" cm="1">
        <f t="array" ref="E198">IF(
    ROW()-ROW($D$8)+1 &lt;= ROWS(_xlfn.ANCHORARRAY(_Helper_FilterResults!$A$1)),
    INDEX(_xlfn.ANCHORARRAY(_Helper_FilterResults!$A$1), ROW()-ROW($D$8)+1, 2),
    ""
)</f>
        <v>AMERICAN RECOVERY CENTER</v>
      </c>
      <c r="F198" s="5" t="str" cm="1">
        <f t="array" ref="F198">IF(
    ROW()-ROW($D$8)+1 &lt;= ROWS(_xlfn.ANCHORARRAY(_Helper_FilterResults!$A$1)),
    INDEX(_xlfn.ANCHORARRAY(_Helper_FilterResults!$A$1), ROW()-ROW($D$8)+1, 3),
    ""
)</f>
        <v>2180 VALLEY BOULEVARD</v>
      </c>
      <c r="G198" s="5" t="str" cm="1">
        <f t="array" ref="G198">IF(
    ROW()-ROW($D$8)+1 &lt;= ROWS(_xlfn.ANCHORARRAY(_Helper_FilterResults!$A$1)),
    INDEX(_xlfn.ANCHORARRAY(_Helper_FilterResults!$A$1), ROW()-ROW($D$8)+1, 4),
    ""
)</f>
        <v>POMONA</v>
      </c>
      <c r="H198" s="5" cm="1">
        <f t="array" ref="H198">IF(
    ROW()-ROW($D$8)+1 &lt;= ROWS(_xlfn.ANCHORARRAY(_Helper_FilterResults!$A$1)),
    INDEX(_xlfn.ANCHORARRAY(_Helper_FilterResults!$A$1), ROW()-ROW($D$8)+1, 5),
    ""
)</f>
        <v>91768</v>
      </c>
      <c r="I198" s="28" t="str" cm="1">
        <f t="array" ref="I198">IF(
    ROW()-ROW($D$8)+1 &lt;= ROWS(_xlfn.ANCHORARRAY(_Helper_FilterResults!$A$1)),
    INDEX(_xlfn.ANCHORARRAY(_Helper_FilterResults!$A$1), ROW()-ROW($D$8)+1, 6),
    ""
)</f>
        <v>District 53</v>
      </c>
      <c r="J198" s="28" t="str" cm="1">
        <f t="array" ref="J198">IF(
    ROW()-ROW($D$8)+1 &lt;= ROWS(_xlfn.ANCHORARRAY(_Helper_FilterResults!$A$1)),
    INDEX(_xlfn.ANCHORARRAY(_Helper_FilterResults!$A$1), ROW()-ROW($D$8)+1, 7),
    ""
)</f>
        <v>District 22</v>
      </c>
      <c r="K198" s="28" t="str" cm="1">
        <f t="array" ref="K198">IF(
    ROW()-ROW($D$8)+1 &lt;= ROWS(_xlfn.ANCHORARRAY(_Helper_FilterResults!$A$1)),
    INDEX(_xlfn.ANCHORARRAY(_Helper_FilterResults!$A$1), ROW()-ROW($D$8)+1, 8),
    ""
)</f>
        <v>District 35</v>
      </c>
      <c r="L198" s="28" t="str" cm="1">
        <f t="array" ref="L198">IF(
    ROW()-ROW($D$8)+1 &lt;= ROWS(_xlfn.ANCHORARRAY(_Helper_FilterResults!$A$1)),
    INDEX(_xlfn.ANCHORARRAY(_Helper_FilterResults!$A$1), ROW()-ROW($D$8)+1, 9),
    ""
)</f>
        <v>District 31</v>
      </c>
      <c r="M198" s="28" t="str" cm="1">
        <f t="array" ref="M198">IF(
    ROW()-ROW($D$8)+1 &lt;= ROWS(_xlfn.ANCHORARRAY(_Helper_FilterResults!$A$1)),
    INDEX(_xlfn.ANCHORARRAY(_Helper_FilterResults!$A$1), ROW()-ROW($D$8)+1, 10),
    ""
)</f>
        <v>No</v>
      </c>
      <c r="N198" s="34" t="str" cm="1">
        <f t="array" ref="N198">IF(
    ROW()-ROW($D$8)+1 &lt;= ROWS(_xlfn.ANCHORARRAY(_Helper_FilterResults!$A$1)),
    INDEX(_xlfn.ANCHORARRAY(_Helper_FilterResults!$A$1), ROW()-ROW($D$8)+1, 11),
    ""
)</f>
        <v>No</v>
      </c>
      <c r="O198" s="28" t="str" cm="1">
        <f t="array" ref="O198">IF(
    ROW()-ROW($D$8)+1 &lt;= ROWS(_xlfn.ANCHORARRAY(_Helper_FilterResults!$A$1)),
    INDEX(_xlfn.ANCHORARRAY(_Helper_FilterResults!$A$1), ROW()-ROW($D$8)+1, 12),
    ""
)</f>
        <v>NA</v>
      </c>
      <c r="P198" s="33" t="str" cm="1">
        <f t="array" ref="P198">IF(
    ROW()-ROW($D$8)+1 &lt;= ROWS(_xlfn.ANCHORARRAY(_Helper_FilterResults!$A$1)),
    INDEX(_xlfn.ANCHORARRAY(_Helper_FilterResults!$A$1), ROW()-ROW($D$8)+1, 13),
    ""
)</f>
        <v>Chemical Dep. Recovery Hospital</v>
      </c>
      <c r="Q198" s="33" t="str" cm="1">
        <f t="array" ref="Q198">IF(
    ROW()-ROW($D$8)+1 &lt;= ROWS(_xlfn.ANCHORARRAY(_Helper_FilterResults!$A$1)),
    INDEX(_xlfn.ANCHORARRAY(_Helper_FilterResults!$A$1), ROW()-ROW($D$8)+1, 14),
    ""
)</f>
        <v>Non-Profit Corporation</v>
      </c>
    </row>
    <row r="199" spans="4:17" x14ac:dyDescent="0.3">
      <c r="D199" s="5" cm="1">
        <f t="array" ref="D199">IF(
    ROW()-ROW($D$8)+1 &lt;= ROWS(_xlfn.ANCHORARRAY(_Helper_FilterResults!$A$1)),
    INDEX(_xlfn.ANCHORARRAY(_Helper_FilterResults!$A$1), ROW()-ROW($D$8)+1, 1),
    ""
)</f>
        <v>106194219</v>
      </c>
      <c r="E199" s="5" t="str" cm="1">
        <f t="array" ref="E199">IF(
    ROW()-ROW($D$8)+1 &lt;= ROWS(_xlfn.ANCHORARRAY(_Helper_FilterResults!$A$1)),
    INDEX(_xlfn.ANCHORARRAY(_Helper_FilterResults!$A$1), ROW()-ROW($D$8)+1, 2),
    ""
)</f>
        <v>KECK HOSPITAL OF USC</v>
      </c>
      <c r="F199" s="5" t="str" cm="1">
        <f t="array" ref="F199">IF(
    ROW()-ROW($D$8)+1 &lt;= ROWS(_xlfn.ANCHORARRAY(_Helper_FilterResults!$A$1)),
    INDEX(_xlfn.ANCHORARRAY(_Helper_FilterResults!$A$1), ROW()-ROW($D$8)+1, 3),
    ""
)</f>
        <v>1500 SAN PABLO STREET</v>
      </c>
      <c r="G199" s="5" t="str" cm="1">
        <f t="array" ref="G199">IF(
    ROW()-ROW($D$8)+1 &lt;= ROWS(_xlfn.ANCHORARRAY(_Helper_FilterResults!$A$1)),
    INDEX(_xlfn.ANCHORARRAY(_Helper_FilterResults!$A$1), ROW()-ROW($D$8)+1, 4),
    ""
)</f>
        <v>LOS ANGELES</v>
      </c>
      <c r="H199" s="5" cm="1">
        <f t="array" ref="H199">IF(
    ROW()-ROW($D$8)+1 &lt;= ROWS(_xlfn.ANCHORARRAY(_Helper_FilterResults!$A$1)),
    INDEX(_xlfn.ANCHORARRAY(_Helper_FilterResults!$A$1), ROW()-ROW($D$8)+1, 5),
    ""
)</f>
        <v>90033</v>
      </c>
      <c r="I199" s="28" t="str" cm="1">
        <f t="array" ref="I199">IF(
    ROW()-ROW($D$8)+1 &lt;= ROWS(_xlfn.ANCHORARRAY(_Helper_FilterResults!$A$1)),
    INDEX(_xlfn.ANCHORARRAY(_Helper_FilterResults!$A$1), ROW()-ROW($D$8)+1, 6),
    ""
)</f>
        <v>District 54</v>
      </c>
      <c r="J199" s="28" t="str" cm="1">
        <f t="array" ref="J199">IF(
    ROW()-ROW($D$8)+1 &lt;= ROWS(_xlfn.ANCHORARRAY(_Helper_FilterResults!$A$1)),
    INDEX(_xlfn.ANCHORARRAY(_Helper_FilterResults!$A$1), ROW()-ROW($D$8)+1, 7),
    ""
)</f>
        <v>District 26</v>
      </c>
      <c r="K199" s="28" t="str" cm="1">
        <f t="array" ref="K199">IF(
    ROW()-ROW($D$8)+1 &lt;= ROWS(_xlfn.ANCHORARRAY(_Helper_FilterResults!$A$1)),
    INDEX(_xlfn.ANCHORARRAY(_Helper_FilterResults!$A$1), ROW()-ROW($D$8)+1, 8),
    ""
)</f>
        <v>District 34</v>
      </c>
      <c r="L199" s="28" t="str" cm="1">
        <f t="array" ref="L199">IF(
    ROW()-ROW($D$8)+1 &lt;= ROWS(_xlfn.ANCHORARRAY(_Helper_FilterResults!$A$1)),
    INDEX(_xlfn.ANCHORARRAY(_Helper_FilterResults!$A$1), ROW()-ROW($D$8)+1, 9),
    ""
)</f>
        <v>District 34</v>
      </c>
      <c r="M199" s="28" t="str" cm="1">
        <f t="array" ref="M199">IF(
    ROW()-ROW($D$8)+1 &lt;= ROWS(_xlfn.ANCHORARRAY(_Helper_FilterResults!$A$1)),
    INDEX(_xlfn.ANCHORARRAY(_Helper_FilterResults!$A$1), ROW()-ROW($D$8)+1, 10),
    ""
)</f>
        <v>Yes</v>
      </c>
      <c r="N199" s="34" t="str" cm="1">
        <f t="array" ref="N199">IF(
    ROW()-ROW($D$8)+1 &lt;= ROWS(_xlfn.ANCHORARRAY(_Helper_FilterResults!$A$1)),
    INDEX(_xlfn.ANCHORARRAY(_Helper_FilterResults!$A$1), ROW()-ROW($D$8)+1, 11),
    ""
)</f>
        <v>No</v>
      </c>
      <c r="O199" s="28" t="str" cm="1">
        <f t="array" ref="O199">IF(
    ROW()-ROW($D$8)+1 &lt;= ROWS(_xlfn.ANCHORARRAY(_Helper_FilterResults!$A$1)),
    INDEX(_xlfn.ANCHORARRAY(_Helper_FilterResults!$A$1), ROW()-ROW($D$8)+1, 12),
    ""
)</f>
        <v>NA</v>
      </c>
      <c r="P199" s="33" t="str" cm="1">
        <f t="array" ref="P199">IF(
    ROW()-ROW($D$8)+1 &lt;= ROWS(_xlfn.ANCHORARRAY(_Helper_FilterResults!$A$1)),
    INDEX(_xlfn.ANCHORARRAY(_Helper_FilterResults!$A$1), ROW()-ROW($D$8)+1, 13),
    ""
)</f>
        <v>General Acute Care Hospital</v>
      </c>
      <c r="Q199" s="33" t="str" cm="1">
        <f t="array" ref="Q199">IF(
    ROW()-ROW($D$8)+1 &lt;= ROWS(_xlfn.ANCHORARRAY(_Helper_FilterResults!$A$1)),
    INDEX(_xlfn.ANCHORARRAY(_Helper_FilterResults!$A$1), ROW()-ROW($D$8)+1, 14),
    ""
)</f>
        <v>Non-Profit Corporation</v>
      </c>
    </row>
    <row r="200" spans="4:17" x14ac:dyDescent="0.3">
      <c r="D200" s="5" cm="1">
        <f t="array" ref="D200">IF(
    ROW()-ROW($D$8)+1 &lt;= ROWS(_xlfn.ANCHORARRAY(_Helper_FilterResults!$A$1)),
    INDEX(_xlfn.ANCHORARRAY(_Helper_FilterResults!$A$1), ROW()-ROW($D$8)+1, 1),
    ""
)</f>
        <v>106194967</v>
      </c>
      <c r="E200" s="5" t="str" cm="1">
        <f t="array" ref="E200">IF(
    ROW()-ROW($D$8)+1 &lt;= ROWS(_xlfn.ANCHORARRAY(_Helper_FilterResults!$A$1)),
    INDEX(_xlfn.ANCHORARRAY(_Helper_FilterResults!$A$1), ROW()-ROW($D$8)+1, 2),
    ""
)</f>
        <v>STAR VIEW ADOLESCENT - P H F</v>
      </c>
      <c r="F200" s="5" t="str" cm="1">
        <f t="array" ref="F200">IF(
    ROW()-ROW($D$8)+1 &lt;= ROWS(_xlfn.ANCHORARRAY(_Helper_FilterResults!$A$1)),
    INDEX(_xlfn.ANCHORARRAY(_Helper_FilterResults!$A$1), ROW()-ROW($D$8)+1, 3),
    ""
)</f>
        <v>4025 WEST 226 STREET</v>
      </c>
      <c r="G200" s="5" t="str" cm="1">
        <f t="array" ref="G200">IF(
    ROW()-ROW($D$8)+1 &lt;= ROWS(_xlfn.ANCHORARRAY(_Helper_FilterResults!$A$1)),
    INDEX(_xlfn.ANCHORARRAY(_Helper_FilterResults!$A$1), ROW()-ROW($D$8)+1, 4),
    ""
)</f>
        <v>TORRANCE</v>
      </c>
      <c r="H200" s="5" cm="1">
        <f t="array" ref="H200">IF(
    ROW()-ROW($D$8)+1 &lt;= ROWS(_xlfn.ANCHORARRAY(_Helper_FilterResults!$A$1)),
    INDEX(_xlfn.ANCHORARRAY(_Helper_FilterResults!$A$1), ROW()-ROW($D$8)+1, 5),
    ""
)</f>
        <v>90505</v>
      </c>
      <c r="I200" s="28" t="str" cm="1">
        <f t="array" ref="I200">IF(
    ROW()-ROW($D$8)+1 &lt;= ROWS(_xlfn.ANCHORARRAY(_Helper_FilterResults!$A$1)),
    INDEX(_xlfn.ANCHORARRAY(_Helper_FilterResults!$A$1), ROW()-ROW($D$8)+1, 6),
    ""
)</f>
        <v>District 66</v>
      </c>
      <c r="J200" s="28" t="str" cm="1">
        <f t="array" ref="J200">IF(
    ROW()-ROW($D$8)+1 &lt;= ROWS(_xlfn.ANCHORARRAY(_Helper_FilterResults!$A$1)),
    INDEX(_xlfn.ANCHORARRAY(_Helper_FilterResults!$A$1), ROW()-ROW($D$8)+1, 7),
    ""
)</f>
        <v>District 24</v>
      </c>
      <c r="K200" s="28" t="str" cm="1">
        <f t="array" ref="K200">IF(
    ROW()-ROW($D$8)+1 &lt;= ROWS(_xlfn.ANCHORARRAY(_Helper_FilterResults!$A$1)),
    INDEX(_xlfn.ANCHORARRAY(_Helper_FilterResults!$A$1), ROW()-ROW($D$8)+1, 8),
    ""
)</f>
        <v>District 36</v>
      </c>
      <c r="L200" s="28" t="str" cm="1">
        <f t="array" ref="L200">IF(
    ROW()-ROW($D$8)+1 &lt;= ROWS(_xlfn.ANCHORARRAY(_Helper_FilterResults!$A$1)),
    INDEX(_xlfn.ANCHORARRAY(_Helper_FilterResults!$A$1), ROW()-ROW($D$8)+1, 9),
    ""
)</f>
        <v>District 36</v>
      </c>
      <c r="M200" s="28" t="str" cm="1">
        <f t="array" ref="M200">IF(
    ROW()-ROW($D$8)+1 &lt;= ROWS(_xlfn.ANCHORARRAY(_Helper_FilterResults!$A$1)),
    INDEX(_xlfn.ANCHORARRAY(_Helper_FilterResults!$A$1), ROW()-ROW($D$8)+1, 10),
    ""
)</f>
        <v>No</v>
      </c>
      <c r="N200" s="34" t="str" cm="1">
        <f t="array" ref="N200">IF(
    ROW()-ROW($D$8)+1 &lt;= ROWS(_xlfn.ANCHORARRAY(_Helper_FilterResults!$A$1)),
    INDEX(_xlfn.ANCHORARRAY(_Helper_FilterResults!$A$1), ROW()-ROW($D$8)+1, 11),
    ""
)</f>
        <v>No</v>
      </c>
      <c r="O200" s="28" t="str" cm="1">
        <f t="array" ref="O200">IF(
    ROW()-ROW($D$8)+1 &lt;= ROWS(_xlfn.ANCHORARRAY(_Helper_FilterResults!$A$1)),
    INDEX(_xlfn.ANCHORARRAY(_Helper_FilterResults!$A$1), ROW()-ROW($D$8)+1, 12),
    ""
)</f>
        <v>NA</v>
      </c>
      <c r="P200" s="33" t="str" cm="1">
        <f t="array" ref="P200">IF(
    ROW()-ROW($D$8)+1 &lt;= ROWS(_xlfn.ANCHORARRAY(_Helper_FilterResults!$A$1)),
    INDEX(_xlfn.ANCHORARRAY(_Helper_FilterResults!$A$1), ROW()-ROW($D$8)+1, 13),
    ""
)</f>
        <v>Psychiatric Health Facility</v>
      </c>
      <c r="Q200" s="33" t="str" cm="1">
        <f t="array" ref="Q200">IF(
    ROW()-ROW($D$8)+1 &lt;= ROWS(_xlfn.ANCHORARRAY(_Helper_FilterResults!$A$1)),
    INDEX(_xlfn.ANCHORARRAY(_Helper_FilterResults!$A$1), ROW()-ROW($D$8)+1, 14),
    ""
)</f>
        <v>Investor - Corporation</v>
      </c>
    </row>
    <row r="201" spans="4:17" x14ac:dyDescent="0.3">
      <c r="D201" s="5" cm="1">
        <f t="array" ref="D201">IF(
    ROW()-ROW($D$8)+1 &lt;= ROWS(_xlfn.ANCHORARRAY(_Helper_FilterResults!$A$1)),
    INDEX(_xlfn.ANCHORARRAY(_Helper_FilterResults!$A$1), ROW()-ROW($D$8)+1, 1),
    ""
)</f>
        <v>106194981</v>
      </c>
      <c r="E201" s="5" t="str" cm="1">
        <f t="array" ref="E201">IF(
    ROW()-ROW($D$8)+1 &lt;= ROWS(_xlfn.ANCHORARRAY(_Helper_FilterResults!$A$1)),
    INDEX(_xlfn.ANCHORARRAY(_Helper_FilterResults!$A$1), ROW()-ROW($D$8)+1, 2),
    ""
)</f>
        <v>LA CASA PSYCHIATRIC HEALTH FACILITY</v>
      </c>
      <c r="F201" s="5" t="str" cm="1">
        <f t="array" ref="F201">IF(
    ROW()-ROW($D$8)+1 &lt;= ROWS(_xlfn.ANCHORARRAY(_Helper_FilterResults!$A$1)),
    INDEX(_xlfn.ANCHORARRAY(_Helper_FilterResults!$A$1), ROW()-ROW($D$8)+1, 3),
    ""
)</f>
        <v>6060 PARAMOUNT BLVD.</v>
      </c>
      <c r="G201" s="5" t="str" cm="1">
        <f t="array" ref="G201">IF(
    ROW()-ROW($D$8)+1 &lt;= ROWS(_xlfn.ANCHORARRAY(_Helper_FilterResults!$A$1)),
    INDEX(_xlfn.ANCHORARRAY(_Helper_FilterResults!$A$1), ROW()-ROW($D$8)+1, 4),
    ""
)</f>
        <v>LONG BEACH</v>
      </c>
      <c r="H201" s="5" cm="1">
        <f t="array" ref="H201">IF(
    ROW()-ROW($D$8)+1 &lt;= ROWS(_xlfn.ANCHORARRAY(_Helper_FilterResults!$A$1)),
    INDEX(_xlfn.ANCHORARRAY(_Helper_FilterResults!$A$1), ROW()-ROW($D$8)+1, 5),
    ""
)</f>
        <v>90805</v>
      </c>
      <c r="I201" s="28" t="str" cm="1">
        <f t="array" ref="I201">IF(
    ROW()-ROW($D$8)+1 &lt;= ROWS(_xlfn.ANCHORARRAY(_Helper_FilterResults!$A$1)),
    INDEX(_xlfn.ANCHORARRAY(_Helper_FilterResults!$A$1), ROW()-ROW($D$8)+1, 6),
    ""
)</f>
        <v>District 65</v>
      </c>
      <c r="J201" s="28" t="str" cm="1">
        <f t="array" ref="J201">IF(
    ROW()-ROW($D$8)+1 &lt;= ROWS(_xlfn.ANCHORARRAY(_Helper_FilterResults!$A$1)),
    INDEX(_xlfn.ANCHORARRAY(_Helper_FilterResults!$A$1), ROW()-ROW($D$8)+1, 7),
    ""
)</f>
        <v>District 33</v>
      </c>
      <c r="K201" s="28" t="str" cm="1">
        <f t="array" ref="K201">IF(
    ROW()-ROW($D$8)+1 &lt;= ROWS(_xlfn.ANCHORARRAY(_Helper_FilterResults!$A$1)),
    INDEX(_xlfn.ANCHORARRAY(_Helper_FilterResults!$A$1), ROW()-ROW($D$8)+1, 8),
    ""
)</f>
        <v>District 44</v>
      </c>
      <c r="L201" s="28" t="str" cm="1">
        <f t="array" ref="L201">IF(
    ROW()-ROW($D$8)+1 &lt;= ROWS(_xlfn.ANCHORARRAY(_Helper_FilterResults!$A$1)),
    INDEX(_xlfn.ANCHORARRAY(_Helper_FilterResults!$A$1), ROW()-ROW($D$8)+1, 9),
    ""
)</f>
        <v>District 44</v>
      </c>
      <c r="M201" s="28" t="str" cm="1">
        <f t="array" ref="M201">IF(
    ROW()-ROW($D$8)+1 &lt;= ROWS(_xlfn.ANCHORARRAY(_Helper_FilterResults!$A$1)),
    INDEX(_xlfn.ANCHORARRAY(_Helper_FilterResults!$A$1), ROW()-ROW($D$8)+1, 10),
    ""
)</f>
        <v>No</v>
      </c>
      <c r="N201" s="34" t="str" cm="1">
        <f t="array" ref="N201">IF(
    ROW()-ROW($D$8)+1 &lt;= ROWS(_xlfn.ANCHORARRAY(_Helper_FilterResults!$A$1)),
    INDEX(_xlfn.ANCHORARRAY(_Helper_FilterResults!$A$1), ROW()-ROW($D$8)+1, 11),
    ""
)</f>
        <v>No</v>
      </c>
      <c r="O201" s="28" t="str" cm="1">
        <f t="array" ref="O201">IF(
    ROW()-ROW($D$8)+1 &lt;= ROWS(_xlfn.ANCHORARRAY(_Helper_FilterResults!$A$1)),
    INDEX(_xlfn.ANCHORARRAY(_Helper_FilterResults!$A$1), ROW()-ROW($D$8)+1, 12),
    ""
)</f>
        <v>NA</v>
      </c>
      <c r="P201" s="33" t="str" cm="1">
        <f t="array" ref="P201">IF(
    ROW()-ROW($D$8)+1 &lt;= ROWS(_xlfn.ANCHORARRAY(_Helper_FilterResults!$A$1)),
    INDEX(_xlfn.ANCHORARRAY(_Helper_FilterResults!$A$1), ROW()-ROW($D$8)+1, 13),
    ""
)</f>
        <v>Psychiatric Health Facility</v>
      </c>
      <c r="Q201" s="33" t="str" cm="1">
        <f t="array" ref="Q201">IF(
    ROW()-ROW($D$8)+1 &lt;= ROWS(_xlfn.ANCHORARRAY(_Helper_FilterResults!$A$1)),
    INDEX(_xlfn.ANCHORARRAY(_Helper_FilterResults!$A$1), ROW()-ROW($D$8)+1, 14),
    ""
)</f>
        <v>Investor - Corporation</v>
      </c>
    </row>
    <row r="202" spans="4:17" x14ac:dyDescent="0.3">
      <c r="D202" s="5" cm="1">
        <f t="array" ref="D202">IF(
    ROW()-ROW($D$8)+1 &lt;= ROWS(_xlfn.ANCHORARRAY(_Helper_FilterResults!$A$1)),
    INDEX(_xlfn.ANCHORARRAY(_Helper_FilterResults!$A$1), ROW()-ROW($D$8)+1, 1),
    ""
)</f>
        <v>106196035</v>
      </c>
      <c r="E202" s="5" t="str" cm="1">
        <f t="array" ref="E202">IF(
    ROW()-ROW($D$8)+1 &lt;= ROWS(_xlfn.ANCHORARRAY(_Helper_FilterResults!$A$1)),
    INDEX(_xlfn.ANCHORARRAY(_Helper_FilterResults!$A$1), ROW()-ROW($D$8)+1, 2),
    ""
)</f>
        <v>KAISER FOUNDATION HOSPITAL - BALDWIN PARK</v>
      </c>
      <c r="F202" s="5" t="str" cm="1">
        <f t="array" ref="F202">IF(
    ROW()-ROW($D$8)+1 &lt;= ROWS(_xlfn.ANCHORARRAY(_Helper_FilterResults!$A$1)),
    INDEX(_xlfn.ANCHORARRAY(_Helper_FilterResults!$A$1), ROW()-ROW($D$8)+1, 3),
    ""
)</f>
        <v>1011 BALDWIN PARK BLVD.</v>
      </c>
      <c r="G202" s="5" t="str" cm="1">
        <f t="array" ref="G202">IF(
    ROW()-ROW($D$8)+1 &lt;= ROWS(_xlfn.ANCHORARRAY(_Helper_FilterResults!$A$1)),
    INDEX(_xlfn.ANCHORARRAY(_Helper_FilterResults!$A$1), ROW()-ROW($D$8)+1, 4),
    ""
)</f>
        <v>BALDWIN PARK</v>
      </c>
      <c r="H202" s="5" cm="1">
        <f t="array" ref="H202">IF(
    ROW()-ROW($D$8)+1 &lt;= ROWS(_xlfn.ANCHORARRAY(_Helper_FilterResults!$A$1)),
    INDEX(_xlfn.ANCHORARRAY(_Helper_FilterResults!$A$1), ROW()-ROW($D$8)+1, 5),
    ""
)</f>
        <v>91706</v>
      </c>
      <c r="I202" s="28" t="str" cm="1">
        <f t="array" ref="I202">IF(
    ROW()-ROW($D$8)+1 &lt;= ROWS(_xlfn.ANCHORARRAY(_Helper_FilterResults!$A$1)),
    INDEX(_xlfn.ANCHORARRAY(_Helper_FilterResults!$A$1), ROW()-ROW($D$8)+1, 6),
    ""
)</f>
        <v>District 48</v>
      </c>
      <c r="J202" s="28" t="str" cm="1">
        <f t="array" ref="J202">IF(
    ROW()-ROW($D$8)+1 &lt;= ROWS(_xlfn.ANCHORARRAY(_Helper_FilterResults!$A$1)),
    INDEX(_xlfn.ANCHORARRAY(_Helper_FilterResults!$A$1), ROW()-ROW($D$8)+1, 7),
    ""
)</f>
        <v>District 22</v>
      </c>
      <c r="K202" s="28" t="str" cm="1">
        <f t="array" ref="K202">IF(
    ROW()-ROW($D$8)+1 &lt;= ROWS(_xlfn.ANCHORARRAY(_Helper_FilterResults!$A$1)),
    INDEX(_xlfn.ANCHORARRAY(_Helper_FilterResults!$A$1), ROW()-ROW($D$8)+1, 8),
    ""
)</f>
        <v>District 31</v>
      </c>
      <c r="L202" s="28" t="str" cm="1">
        <f t="array" ref="L202">IF(
    ROW()-ROW($D$8)+1 &lt;= ROWS(_xlfn.ANCHORARRAY(_Helper_FilterResults!$A$1)),
    INDEX(_xlfn.ANCHORARRAY(_Helper_FilterResults!$A$1), ROW()-ROW($D$8)+1, 9),
    ""
)</f>
        <v>District 38</v>
      </c>
      <c r="M202" s="28" t="str" cm="1">
        <f t="array" ref="M202">IF(
    ROW()-ROW($D$8)+1 &lt;= ROWS(_xlfn.ANCHORARRAY(_Helper_FilterResults!$A$1)),
    INDEX(_xlfn.ANCHORARRAY(_Helper_FilterResults!$A$1), ROW()-ROW($D$8)+1, 10),
    ""
)</f>
        <v>No</v>
      </c>
      <c r="N202" s="34" t="str" cm="1">
        <f t="array" ref="N202">IF(
    ROW()-ROW($D$8)+1 &lt;= ROWS(_xlfn.ANCHORARRAY(_Helper_FilterResults!$A$1)),
    INDEX(_xlfn.ANCHORARRAY(_Helper_FilterResults!$A$1), ROW()-ROW($D$8)+1, 11),
    ""
)</f>
        <v>No</v>
      </c>
      <c r="O202" s="28" t="str" cm="1">
        <f t="array" ref="O202">IF(
    ROW()-ROW($D$8)+1 &lt;= ROWS(_xlfn.ANCHORARRAY(_Helper_FilterResults!$A$1)),
    INDEX(_xlfn.ANCHORARRAY(_Helper_FilterResults!$A$1), ROW()-ROW($D$8)+1, 12),
    ""
)</f>
        <v>NA</v>
      </c>
      <c r="P202" s="33" t="str" cm="1">
        <f t="array" ref="P202">IF(
    ROW()-ROW($D$8)+1 &lt;= ROWS(_xlfn.ANCHORARRAY(_Helper_FilterResults!$A$1)),
    INDEX(_xlfn.ANCHORARRAY(_Helper_FilterResults!$A$1), ROW()-ROW($D$8)+1, 13),
    ""
)</f>
        <v>General Acute Care Hospital</v>
      </c>
      <c r="Q202" s="33" t="str" cm="1">
        <f t="array" ref="Q202">IF(
    ROW()-ROW($D$8)+1 &lt;= ROWS(_xlfn.ANCHORARRAY(_Helper_FilterResults!$A$1)),
    INDEX(_xlfn.ANCHORARRAY(_Helper_FilterResults!$A$1), ROW()-ROW($D$8)+1, 14),
    ""
)</f>
        <v>Non-Profit Corporation</v>
      </c>
    </row>
    <row r="203" spans="4:17" x14ac:dyDescent="0.3">
      <c r="D203" s="5" cm="1">
        <f t="array" ref="D203">IF(
    ROW()-ROW($D$8)+1 &lt;= ROWS(_xlfn.ANCHORARRAY(_Helper_FilterResults!$A$1)),
    INDEX(_xlfn.ANCHORARRAY(_Helper_FilterResults!$A$1), ROW()-ROW($D$8)+1, 1),
    ""
)</f>
        <v>106196168</v>
      </c>
      <c r="E203" s="5" t="str" cm="1">
        <f t="array" ref="E203">IF(
    ROW()-ROW($D$8)+1 &lt;= ROWS(_xlfn.ANCHORARRAY(_Helper_FilterResults!$A$1)),
    INDEX(_xlfn.ANCHORARRAY(_Helper_FilterResults!$A$1), ROW()-ROW($D$8)+1, 2),
    ""
)</f>
        <v>MEMORIALCARE MILLER CHILDREN'S &amp; WOMEN'S HOSPITAL LONG BEACH</v>
      </c>
      <c r="F203" s="5" t="str" cm="1">
        <f t="array" ref="F203">IF(
    ROW()-ROW($D$8)+1 &lt;= ROWS(_xlfn.ANCHORARRAY(_Helper_FilterResults!$A$1)),
    INDEX(_xlfn.ANCHORARRAY(_Helper_FilterResults!$A$1), ROW()-ROW($D$8)+1, 3),
    ""
)</f>
        <v>2801 ATLANTIC AVENUE</v>
      </c>
      <c r="G203" s="5" t="str" cm="1">
        <f t="array" ref="G203">IF(
    ROW()-ROW($D$8)+1 &lt;= ROWS(_xlfn.ANCHORARRAY(_Helper_FilterResults!$A$1)),
    INDEX(_xlfn.ANCHORARRAY(_Helper_FilterResults!$A$1), ROW()-ROW($D$8)+1, 4),
    ""
)</f>
        <v>LONG BEACH</v>
      </c>
      <c r="H203" s="5" cm="1">
        <f t="array" ref="H203">IF(
    ROW()-ROW($D$8)+1 &lt;= ROWS(_xlfn.ANCHORARRAY(_Helper_FilterResults!$A$1)),
    INDEX(_xlfn.ANCHORARRAY(_Helper_FilterResults!$A$1), ROW()-ROW($D$8)+1, 5),
    ""
)</f>
        <v>90806</v>
      </c>
      <c r="I203" s="28" t="str" cm="1">
        <f t="array" ref="I203">IF(
    ROW()-ROW($D$8)+1 &lt;= ROWS(_xlfn.ANCHORARRAY(_Helper_FilterResults!$A$1)),
    INDEX(_xlfn.ANCHORARRAY(_Helper_FilterResults!$A$1), ROW()-ROW($D$8)+1, 6),
    ""
)</f>
        <v>District 69</v>
      </c>
      <c r="J203" s="28" t="str" cm="1">
        <f t="array" ref="J203">IF(
    ROW()-ROW($D$8)+1 &lt;= ROWS(_xlfn.ANCHORARRAY(_Helper_FilterResults!$A$1)),
    INDEX(_xlfn.ANCHORARRAY(_Helper_FilterResults!$A$1), ROW()-ROW($D$8)+1, 7),
    ""
)</f>
        <v>District 33</v>
      </c>
      <c r="K203" s="28" t="str" cm="1">
        <f t="array" ref="K203">IF(
    ROW()-ROW($D$8)+1 &lt;= ROWS(_xlfn.ANCHORARRAY(_Helper_FilterResults!$A$1)),
    INDEX(_xlfn.ANCHORARRAY(_Helper_FilterResults!$A$1), ROW()-ROW($D$8)+1, 8),
    ""
)</f>
        <v>District 44</v>
      </c>
      <c r="L203" s="28" t="str" cm="1">
        <f t="array" ref="L203">IF(
    ROW()-ROW($D$8)+1 &lt;= ROWS(_xlfn.ANCHORARRAY(_Helper_FilterResults!$A$1)),
    INDEX(_xlfn.ANCHORARRAY(_Helper_FilterResults!$A$1), ROW()-ROW($D$8)+1, 9),
    ""
)</f>
        <v>District 42</v>
      </c>
      <c r="M203" s="28" t="str" cm="1">
        <f t="array" ref="M203">IF(
    ROW()-ROW($D$8)+1 &lt;= ROWS(_xlfn.ANCHORARRAY(_Helper_FilterResults!$A$1)),
    INDEX(_xlfn.ANCHORARRAY(_Helper_FilterResults!$A$1), ROW()-ROW($D$8)+1, 10),
    ""
)</f>
        <v>Yes</v>
      </c>
      <c r="N203" s="34" t="str" cm="1">
        <f t="array" ref="N203">IF(
    ROW()-ROW($D$8)+1 &lt;= ROWS(_xlfn.ANCHORARRAY(_Helper_FilterResults!$A$1)),
    INDEX(_xlfn.ANCHORARRAY(_Helper_FilterResults!$A$1), ROW()-ROW($D$8)+1, 11),
    ""
)</f>
        <v>No</v>
      </c>
      <c r="O203" s="28" t="str" cm="1">
        <f t="array" ref="O203">IF(
    ROW()-ROW($D$8)+1 &lt;= ROWS(_xlfn.ANCHORARRAY(_Helper_FilterResults!$A$1)),
    INDEX(_xlfn.ANCHORARRAY(_Helper_FilterResults!$A$1), ROW()-ROW($D$8)+1, 12),
    ""
)</f>
        <v>NA</v>
      </c>
      <c r="P203" s="33" t="str" cm="1">
        <f t="array" ref="P203">IF(
    ROW()-ROW($D$8)+1 &lt;= ROWS(_xlfn.ANCHORARRAY(_Helper_FilterResults!$A$1)),
    INDEX(_xlfn.ANCHORARRAY(_Helper_FilterResults!$A$1), ROW()-ROW($D$8)+1, 13),
    ""
)</f>
        <v>General Acute Care Hospital</v>
      </c>
      <c r="Q203" s="33" t="str" cm="1">
        <f t="array" ref="Q203">IF(
    ROW()-ROW($D$8)+1 &lt;= ROWS(_xlfn.ANCHORARRAY(_Helper_FilterResults!$A$1)),
    INDEX(_xlfn.ANCHORARRAY(_Helper_FilterResults!$A$1), ROW()-ROW($D$8)+1, 14),
    ""
)</f>
        <v>Non-Profit Corporation</v>
      </c>
    </row>
    <row r="204" spans="4:17" x14ac:dyDescent="0.3">
      <c r="D204" s="5" cm="1">
        <f t="array" ref="D204">IF(
    ROW()-ROW($D$8)+1 &lt;= ROWS(_xlfn.ANCHORARRAY(_Helper_FilterResults!$A$1)),
    INDEX(_xlfn.ANCHORARRAY(_Helper_FilterResults!$A$1), ROW()-ROW($D$8)+1, 1),
    ""
)</f>
        <v>106196403</v>
      </c>
      <c r="E204" s="5" t="str" cm="1">
        <f t="array" ref="E204">IF(
    ROW()-ROW($D$8)+1 &lt;= ROWS(_xlfn.ANCHORARRAY(_Helper_FilterResults!$A$1)),
    INDEX(_xlfn.ANCHORARRAY(_Helper_FilterResults!$A$1), ROW()-ROW($D$8)+1, 2),
    ""
)</f>
        <v>KAISER FOUNDATION HOSPITAL - DOWNEY</v>
      </c>
      <c r="F204" s="5" t="str" cm="1">
        <f t="array" ref="F204">IF(
    ROW()-ROW($D$8)+1 &lt;= ROWS(_xlfn.ANCHORARRAY(_Helper_FilterResults!$A$1)),
    INDEX(_xlfn.ANCHORARRAY(_Helper_FilterResults!$A$1), ROW()-ROW($D$8)+1, 3),
    ""
)</f>
        <v>9333 IMPERIAL HIGHWAY</v>
      </c>
      <c r="G204" s="5" t="str" cm="1">
        <f t="array" ref="G204">IF(
    ROW()-ROW($D$8)+1 &lt;= ROWS(_xlfn.ANCHORARRAY(_Helper_FilterResults!$A$1)),
    INDEX(_xlfn.ANCHORARRAY(_Helper_FilterResults!$A$1), ROW()-ROW($D$8)+1, 4),
    ""
)</f>
        <v>DOWNEY</v>
      </c>
      <c r="H204" s="5" cm="1">
        <f t="array" ref="H204">IF(
    ROW()-ROW($D$8)+1 &lt;= ROWS(_xlfn.ANCHORARRAY(_Helper_FilterResults!$A$1)),
    INDEX(_xlfn.ANCHORARRAY(_Helper_FilterResults!$A$1), ROW()-ROW($D$8)+1, 5),
    ""
)</f>
        <v>90242</v>
      </c>
      <c r="I204" s="28" t="str" cm="1">
        <f t="array" ref="I204">IF(
    ROW()-ROW($D$8)+1 &lt;= ROWS(_xlfn.ANCHORARRAY(_Helper_FilterResults!$A$1)),
    INDEX(_xlfn.ANCHORARRAY(_Helper_FilterResults!$A$1), ROW()-ROW($D$8)+1, 6),
    ""
)</f>
        <v>District 64</v>
      </c>
      <c r="J204" s="28" t="str" cm="1">
        <f t="array" ref="J204">IF(
    ROW()-ROW($D$8)+1 &lt;= ROWS(_xlfn.ANCHORARRAY(_Helper_FilterResults!$A$1)),
    INDEX(_xlfn.ANCHORARRAY(_Helper_FilterResults!$A$1), ROW()-ROW($D$8)+1, 7),
    ""
)</f>
        <v>District 30</v>
      </c>
      <c r="K204" s="28" t="str" cm="1">
        <f t="array" ref="K204">IF(
    ROW()-ROW($D$8)+1 &lt;= ROWS(_xlfn.ANCHORARRAY(_Helper_FilterResults!$A$1)),
    INDEX(_xlfn.ANCHORARRAY(_Helper_FilterResults!$A$1), ROW()-ROW($D$8)+1, 8),
    ""
)</f>
        <v>District 42</v>
      </c>
      <c r="L204" s="28" t="str" cm="1">
        <f t="array" ref="L204">IF(
    ROW()-ROW($D$8)+1 &lt;= ROWS(_xlfn.ANCHORARRAY(_Helper_FilterResults!$A$1)),
    INDEX(_xlfn.ANCHORARRAY(_Helper_FilterResults!$A$1), ROW()-ROW($D$8)+1, 9),
    ""
)</f>
        <v>District 41</v>
      </c>
      <c r="M204" s="28" t="str" cm="1">
        <f t="array" ref="M204">IF(
    ROW()-ROW($D$8)+1 &lt;= ROWS(_xlfn.ANCHORARRAY(_Helper_FilterResults!$A$1)),
    INDEX(_xlfn.ANCHORARRAY(_Helper_FilterResults!$A$1), ROW()-ROW($D$8)+1, 10),
    ""
)</f>
        <v>No</v>
      </c>
      <c r="N204" s="34" t="str" cm="1">
        <f t="array" ref="N204">IF(
    ROW()-ROW($D$8)+1 &lt;= ROWS(_xlfn.ANCHORARRAY(_Helper_FilterResults!$A$1)),
    INDEX(_xlfn.ANCHORARRAY(_Helper_FilterResults!$A$1), ROW()-ROW($D$8)+1, 11),
    ""
)</f>
        <v>No</v>
      </c>
      <c r="O204" s="28" t="str" cm="1">
        <f t="array" ref="O204">IF(
    ROW()-ROW($D$8)+1 &lt;= ROWS(_xlfn.ANCHORARRAY(_Helper_FilterResults!$A$1)),
    INDEX(_xlfn.ANCHORARRAY(_Helper_FilterResults!$A$1), ROW()-ROW($D$8)+1, 12),
    ""
)</f>
        <v>NA</v>
      </c>
      <c r="P204" s="33" t="str" cm="1">
        <f t="array" ref="P204">IF(
    ROW()-ROW($D$8)+1 &lt;= ROWS(_xlfn.ANCHORARRAY(_Helper_FilterResults!$A$1)),
    INDEX(_xlfn.ANCHORARRAY(_Helper_FilterResults!$A$1), ROW()-ROW($D$8)+1, 13),
    ""
)</f>
        <v>General Acute Care Hospital</v>
      </c>
      <c r="Q204" s="33" t="str" cm="1">
        <f t="array" ref="Q204">IF(
    ROW()-ROW($D$8)+1 &lt;= ROWS(_xlfn.ANCHORARRAY(_Helper_FilterResults!$A$1)),
    INDEX(_xlfn.ANCHORARRAY(_Helper_FilterResults!$A$1), ROW()-ROW($D$8)+1, 14),
    ""
)</f>
        <v>Non-Profit Corporation</v>
      </c>
    </row>
    <row r="205" spans="4:17" x14ac:dyDescent="0.3">
      <c r="D205" s="5" cm="1">
        <f t="array" ref="D205">IF(
    ROW()-ROW($D$8)+1 &lt;= ROWS(_xlfn.ANCHORARRAY(_Helper_FilterResults!$A$1)),
    INDEX(_xlfn.ANCHORARRAY(_Helper_FilterResults!$A$1), ROW()-ROW($D$8)+1, 1),
    ""
)</f>
        <v>106196404</v>
      </c>
      <c r="E205" s="5" t="str" cm="1">
        <f t="array" ref="E205">IF(
    ROW()-ROW($D$8)+1 &lt;= ROWS(_xlfn.ANCHORARRAY(_Helper_FilterResults!$A$1)),
    INDEX(_xlfn.ANCHORARRAY(_Helper_FilterResults!$A$1), ROW()-ROW($D$8)+1, 2),
    ""
)</f>
        <v>JOYCE EISENBERG KEEFER MEDICAL CENTER</v>
      </c>
      <c r="F205" s="5" t="str" cm="1">
        <f t="array" ref="F205">IF(
    ROW()-ROW($D$8)+1 &lt;= ROWS(_xlfn.ANCHORARRAY(_Helper_FilterResults!$A$1)),
    INDEX(_xlfn.ANCHORARRAY(_Helper_FilterResults!$A$1), ROW()-ROW($D$8)+1, 3),
    ""
)</f>
        <v>7150 TAMPA AVENUE</v>
      </c>
      <c r="G205" s="5" t="str" cm="1">
        <f t="array" ref="G205">IF(
    ROW()-ROW($D$8)+1 &lt;= ROWS(_xlfn.ANCHORARRAY(_Helper_FilterResults!$A$1)),
    INDEX(_xlfn.ANCHORARRAY(_Helper_FilterResults!$A$1), ROW()-ROW($D$8)+1, 4),
    ""
)</f>
        <v>RESEDA</v>
      </c>
      <c r="H205" s="5" cm="1">
        <f t="array" ref="H205">IF(
    ROW()-ROW($D$8)+1 &lt;= ROWS(_xlfn.ANCHORARRAY(_Helper_FilterResults!$A$1)),
    INDEX(_xlfn.ANCHORARRAY(_Helper_FilterResults!$A$1), ROW()-ROW($D$8)+1, 5),
    ""
)</f>
        <v>91335</v>
      </c>
      <c r="I205" s="28" t="str" cm="1">
        <f t="array" ref="I205">IF(
    ROW()-ROW($D$8)+1 &lt;= ROWS(_xlfn.ANCHORARRAY(_Helper_FilterResults!$A$1)),
    INDEX(_xlfn.ANCHORARRAY(_Helper_FilterResults!$A$1), ROW()-ROW($D$8)+1, 6),
    ""
)</f>
        <v>District 46</v>
      </c>
      <c r="J205" s="28" t="str" cm="1">
        <f t="array" ref="J205">IF(
    ROW()-ROW($D$8)+1 &lt;= ROWS(_xlfn.ANCHORARRAY(_Helper_FilterResults!$A$1)),
    INDEX(_xlfn.ANCHORARRAY(_Helper_FilterResults!$A$1), ROW()-ROW($D$8)+1, 7),
    ""
)</f>
        <v>District 20</v>
      </c>
      <c r="K205" s="28" t="str" cm="1">
        <f t="array" ref="K205">IF(
    ROW()-ROW($D$8)+1 &lt;= ROWS(_xlfn.ANCHORARRAY(_Helper_FilterResults!$A$1)),
    INDEX(_xlfn.ANCHORARRAY(_Helper_FilterResults!$A$1), ROW()-ROW($D$8)+1, 8),
    ""
)</f>
        <v>District 32</v>
      </c>
      <c r="L205" s="28" t="str" cm="1">
        <f t="array" ref="L205">IF(
    ROW()-ROW($D$8)+1 &lt;= ROWS(_xlfn.ANCHORARRAY(_Helper_FilterResults!$A$1)),
    INDEX(_xlfn.ANCHORARRAY(_Helper_FilterResults!$A$1), ROW()-ROW($D$8)+1, 9),
    ""
)</f>
        <v>District 32</v>
      </c>
      <c r="M205" s="28" t="str" cm="1">
        <f t="array" ref="M205">IF(
    ROW()-ROW($D$8)+1 &lt;= ROWS(_xlfn.ANCHORARRAY(_Helper_FilterResults!$A$1)),
    INDEX(_xlfn.ANCHORARRAY(_Helper_FilterResults!$A$1), ROW()-ROW($D$8)+1, 10),
    ""
)</f>
        <v>No</v>
      </c>
      <c r="N205" s="34" t="str" cm="1">
        <f t="array" ref="N205">IF(
    ROW()-ROW($D$8)+1 &lt;= ROWS(_xlfn.ANCHORARRAY(_Helper_FilterResults!$A$1)),
    INDEX(_xlfn.ANCHORARRAY(_Helper_FilterResults!$A$1), ROW()-ROW($D$8)+1, 11),
    ""
)</f>
        <v>No</v>
      </c>
      <c r="O205" s="28" t="str" cm="1">
        <f t="array" ref="O205">IF(
    ROW()-ROW($D$8)+1 &lt;= ROWS(_xlfn.ANCHORARRAY(_Helper_FilterResults!$A$1)),
    INDEX(_xlfn.ANCHORARRAY(_Helper_FilterResults!$A$1), ROW()-ROW($D$8)+1, 12),
    ""
)</f>
        <v>NA</v>
      </c>
      <c r="P205" s="33" t="str" cm="1">
        <f t="array" ref="P205">IF(
    ROW()-ROW($D$8)+1 &lt;= ROWS(_xlfn.ANCHORARRAY(_Helper_FilterResults!$A$1)),
    INDEX(_xlfn.ANCHORARRAY(_Helper_FilterResults!$A$1), ROW()-ROW($D$8)+1, 13),
    ""
)</f>
        <v>Acute Psychiatric Hospital</v>
      </c>
      <c r="Q205" s="33" t="str" cm="1">
        <f t="array" ref="Q205">IF(
    ROW()-ROW($D$8)+1 &lt;= ROWS(_xlfn.ANCHORARRAY(_Helper_FilterResults!$A$1)),
    INDEX(_xlfn.ANCHORARRAY(_Helper_FilterResults!$A$1), ROW()-ROW($D$8)+1, 14),
    ""
)</f>
        <v>Non-Profit Corporation</v>
      </c>
    </row>
    <row r="206" spans="4:17" x14ac:dyDescent="0.3">
      <c r="D206" s="5" cm="1">
        <f t="array" ref="D206">IF(
    ROW()-ROW($D$8)+1 &lt;= ROWS(_xlfn.ANCHORARRAY(_Helper_FilterResults!$A$1)),
    INDEX(_xlfn.ANCHORARRAY(_Helper_FilterResults!$A$1), ROW()-ROW($D$8)+1, 1),
    ""
)</f>
        <v>106196405</v>
      </c>
      <c r="E206" s="5" t="str" cm="1">
        <f t="array" ref="E206">IF(
    ROW()-ROW($D$8)+1 &lt;= ROWS(_xlfn.ANCHORARRAY(_Helper_FilterResults!$A$1)),
    INDEX(_xlfn.ANCHORARRAY(_Helper_FilterResults!$A$1), ROW()-ROW($D$8)+1, 2),
    ""
)</f>
        <v>PALMDALE REGIONAL MEDICAL CENTER</v>
      </c>
      <c r="F206" s="5" t="str" cm="1">
        <f t="array" ref="F206">IF(
    ROW()-ROW($D$8)+1 &lt;= ROWS(_xlfn.ANCHORARRAY(_Helper_FilterResults!$A$1)),
    INDEX(_xlfn.ANCHORARRAY(_Helper_FilterResults!$A$1), ROW()-ROW($D$8)+1, 3),
    ""
)</f>
        <v>38600 MEDICAL CENTER DRIVE</v>
      </c>
      <c r="G206" s="5" t="str" cm="1">
        <f t="array" ref="G206">IF(
    ROW()-ROW($D$8)+1 &lt;= ROWS(_xlfn.ANCHORARRAY(_Helper_FilterResults!$A$1)),
    INDEX(_xlfn.ANCHORARRAY(_Helper_FilterResults!$A$1), ROW()-ROW($D$8)+1, 4),
    ""
)</f>
        <v>PALMDALE</v>
      </c>
      <c r="H206" s="5" cm="1">
        <f t="array" ref="H206">IF(
    ROW()-ROW($D$8)+1 &lt;= ROWS(_xlfn.ANCHORARRAY(_Helper_FilterResults!$A$1)),
    INDEX(_xlfn.ANCHORARRAY(_Helper_FilterResults!$A$1), ROW()-ROW($D$8)+1, 5),
    ""
)</f>
        <v>93551</v>
      </c>
      <c r="I206" s="28" t="str" cm="1">
        <f t="array" ref="I206">IF(
    ROW()-ROW($D$8)+1 &lt;= ROWS(_xlfn.ANCHORARRAY(_Helper_FilterResults!$A$1)),
    INDEX(_xlfn.ANCHORARRAY(_Helper_FilterResults!$A$1), ROW()-ROW($D$8)+1, 6),
    ""
)</f>
        <v>District 34</v>
      </c>
      <c r="J206" s="28" t="str" cm="1">
        <f t="array" ref="J206">IF(
    ROW()-ROW($D$8)+1 &lt;= ROWS(_xlfn.ANCHORARRAY(_Helper_FilterResults!$A$1)),
    INDEX(_xlfn.ANCHORARRAY(_Helper_FilterResults!$A$1), ROW()-ROW($D$8)+1, 7),
    ""
)</f>
        <v>District 23</v>
      </c>
      <c r="K206" s="28" t="str" cm="1">
        <f t="array" ref="K206">IF(
    ROW()-ROW($D$8)+1 &lt;= ROWS(_xlfn.ANCHORARRAY(_Helper_FilterResults!$A$1)),
    INDEX(_xlfn.ANCHORARRAY(_Helper_FilterResults!$A$1), ROW()-ROW($D$8)+1, 8),
    ""
)</f>
        <v>District 27</v>
      </c>
      <c r="L206" s="28" t="str" cm="1">
        <f t="array" ref="L206">IF(
    ROW()-ROW($D$8)+1 &lt;= ROWS(_xlfn.ANCHORARRAY(_Helper_FilterResults!$A$1)),
    INDEX(_xlfn.ANCHORARRAY(_Helper_FilterResults!$A$1), ROW()-ROW($D$8)+1, 9),
    ""
)</f>
        <v>District 27</v>
      </c>
      <c r="M206" s="28" t="str" cm="1">
        <f t="array" ref="M206">IF(
    ROW()-ROW($D$8)+1 &lt;= ROWS(_xlfn.ANCHORARRAY(_Helper_FilterResults!$A$1)),
    INDEX(_xlfn.ANCHORARRAY(_Helper_FilterResults!$A$1), ROW()-ROW($D$8)+1, 10),
    ""
)</f>
        <v>No</v>
      </c>
      <c r="N206" s="34" t="str" cm="1">
        <f t="array" ref="N206">IF(
    ROW()-ROW($D$8)+1 &lt;= ROWS(_xlfn.ANCHORARRAY(_Helper_FilterResults!$A$1)),
    INDEX(_xlfn.ANCHORARRAY(_Helper_FilterResults!$A$1), ROW()-ROW($D$8)+1, 11),
    ""
)</f>
        <v>No</v>
      </c>
      <c r="O206" s="28" t="str" cm="1">
        <f t="array" ref="O206">IF(
    ROW()-ROW($D$8)+1 &lt;= ROWS(_xlfn.ANCHORARRAY(_Helper_FilterResults!$A$1)),
    INDEX(_xlfn.ANCHORARRAY(_Helper_FilterResults!$A$1), ROW()-ROW($D$8)+1, 12),
    ""
)</f>
        <v>NA</v>
      </c>
      <c r="P206" s="33" t="str" cm="1">
        <f t="array" ref="P206">IF(
    ROW()-ROW($D$8)+1 &lt;= ROWS(_xlfn.ANCHORARRAY(_Helper_FilterResults!$A$1)),
    INDEX(_xlfn.ANCHORARRAY(_Helper_FilterResults!$A$1), ROW()-ROW($D$8)+1, 13),
    ""
)</f>
        <v>General Acute Care Hospital</v>
      </c>
      <c r="Q206" s="33" t="str" cm="1">
        <f t="array" ref="Q206">IF(
    ROW()-ROW($D$8)+1 &lt;= ROWS(_xlfn.ANCHORARRAY(_Helper_FilterResults!$A$1)),
    INDEX(_xlfn.ANCHORARRAY(_Helper_FilterResults!$A$1), ROW()-ROW($D$8)+1, 14),
    ""
)</f>
        <v>Investor - Corporation</v>
      </c>
    </row>
    <row r="207" spans="4:17" x14ac:dyDescent="0.3">
      <c r="D207" s="5" cm="1">
        <f t="array" ref="D207">IF(
    ROW()-ROW($D$8)+1 &lt;= ROWS(_xlfn.ANCHORARRAY(_Helper_FilterResults!$A$1)),
    INDEX(_xlfn.ANCHORARRAY(_Helper_FilterResults!$A$1), ROW()-ROW($D$8)+1, 1),
    ""
)</f>
        <v>106197931</v>
      </c>
      <c r="E207" s="5" t="str" cm="1">
        <f t="array" ref="E207">IF(
    ROW()-ROW($D$8)+1 &lt;= ROWS(_xlfn.ANCHORARRAY(_Helper_FilterResults!$A$1)),
    INDEX(_xlfn.ANCHORARRAY(_Helper_FilterResults!$A$1), ROW()-ROW($D$8)+1, 2),
    ""
)</f>
        <v>EXODUS RECOVERY P.H.F.</v>
      </c>
      <c r="F207" s="5" t="str" cm="1">
        <f t="array" ref="F207">IF(
    ROW()-ROW($D$8)+1 &lt;= ROWS(_xlfn.ANCHORARRAY(_Helper_FilterResults!$A$1)),
    INDEX(_xlfn.ANCHORARRAY(_Helper_FilterResults!$A$1), ROW()-ROW($D$8)+1, 3),
    ""
)</f>
        <v>9808 VENICE BLVD, STE. 300</v>
      </c>
      <c r="G207" s="5" t="str" cm="1">
        <f t="array" ref="G207">IF(
    ROW()-ROW($D$8)+1 &lt;= ROWS(_xlfn.ANCHORARRAY(_Helper_FilterResults!$A$1)),
    INDEX(_xlfn.ANCHORARRAY(_Helper_FilterResults!$A$1), ROW()-ROW($D$8)+1, 4),
    ""
)</f>
        <v>CULVER CITY</v>
      </c>
      <c r="H207" s="5" cm="1">
        <f t="array" ref="H207">IF(
    ROW()-ROW($D$8)+1 &lt;= ROWS(_xlfn.ANCHORARRAY(_Helper_FilterResults!$A$1)),
    INDEX(_xlfn.ANCHORARRAY(_Helper_FilterResults!$A$1), ROW()-ROW($D$8)+1, 5),
    ""
)</f>
        <v>90232</v>
      </c>
      <c r="I207" s="28" t="str" cm="1">
        <f t="array" ref="I207">IF(
    ROW()-ROW($D$8)+1 &lt;= ROWS(_xlfn.ANCHORARRAY(_Helper_FilterResults!$A$1)),
    INDEX(_xlfn.ANCHORARRAY(_Helper_FilterResults!$A$1), ROW()-ROW($D$8)+1, 6),
    ""
)</f>
        <v>District 55</v>
      </c>
      <c r="J207" s="28" t="str" cm="1">
        <f t="array" ref="J207">IF(
    ROW()-ROW($D$8)+1 &lt;= ROWS(_xlfn.ANCHORARRAY(_Helper_FilterResults!$A$1)),
    INDEX(_xlfn.ANCHORARRAY(_Helper_FilterResults!$A$1), ROW()-ROW($D$8)+1, 7),
    ""
)</f>
        <v>District 28</v>
      </c>
      <c r="K207" s="28" t="str" cm="1">
        <f t="array" ref="K207">IF(
    ROW()-ROW($D$8)+1 &lt;= ROWS(_xlfn.ANCHORARRAY(_Helper_FilterResults!$A$1)),
    INDEX(_xlfn.ANCHORARRAY(_Helper_FilterResults!$A$1), ROW()-ROW($D$8)+1, 8),
    ""
)</f>
        <v>District 37</v>
      </c>
      <c r="L207" s="28" t="str" cm="1">
        <f t="array" ref="L207">IF(
    ROW()-ROW($D$8)+1 &lt;= ROWS(_xlfn.ANCHORARRAY(_Helper_FilterResults!$A$1)),
    INDEX(_xlfn.ANCHORARRAY(_Helper_FilterResults!$A$1), ROW()-ROW($D$8)+1, 9),
    ""
)</f>
        <v>District 37</v>
      </c>
      <c r="M207" s="28" t="str" cm="1">
        <f t="array" ref="M207">IF(
    ROW()-ROW($D$8)+1 &lt;= ROWS(_xlfn.ANCHORARRAY(_Helper_FilterResults!$A$1)),
    INDEX(_xlfn.ANCHORARRAY(_Helper_FilterResults!$A$1), ROW()-ROW($D$8)+1, 10),
    ""
)</f>
        <v>No</v>
      </c>
      <c r="N207" s="34" t="str" cm="1">
        <f t="array" ref="N207">IF(
    ROW()-ROW($D$8)+1 &lt;= ROWS(_xlfn.ANCHORARRAY(_Helper_FilterResults!$A$1)),
    INDEX(_xlfn.ANCHORARRAY(_Helper_FilterResults!$A$1), ROW()-ROW($D$8)+1, 11),
    ""
)</f>
        <v>No</v>
      </c>
      <c r="O207" s="28" t="str" cm="1">
        <f t="array" ref="O207">IF(
    ROW()-ROW($D$8)+1 &lt;= ROWS(_xlfn.ANCHORARRAY(_Helper_FilterResults!$A$1)),
    INDEX(_xlfn.ANCHORARRAY(_Helper_FilterResults!$A$1), ROW()-ROW($D$8)+1, 12),
    ""
)</f>
        <v>NA</v>
      </c>
      <c r="P207" s="33" t="str" cm="1">
        <f t="array" ref="P207">IF(
    ROW()-ROW($D$8)+1 &lt;= ROWS(_xlfn.ANCHORARRAY(_Helper_FilterResults!$A$1)),
    INDEX(_xlfn.ANCHORARRAY(_Helper_FilterResults!$A$1), ROW()-ROW($D$8)+1, 13),
    ""
)</f>
        <v>Psychiatric Health Facility</v>
      </c>
      <c r="Q207" s="33" t="str" cm="1">
        <f t="array" ref="Q207">IF(
    ROW()-ROW($D$8)+1 &lt;= ROWS(_xlfn.ANCHORARRAY(_Helper_FilterResults!$A$1)),
    INDEX(_xlfn.ANCHORARRAY(_Helper_FilterResults!$A$1), ROW()-ROW($D$8)+1, 14),
    ""
)</f>
        <v>Investor - Corporation</v>
      </c>
    </row>
    <row r="208" spans="4:17" x14ac:dyDescent="0.3">
      <c r="D208" s="5" cm="1">
        <f t="array" ref="D208">IF(
    ROW()-ROW($D$8)+1 &lt;= ROWS(_xlfn.ANCHORARRAY(_Helper_FilterResults!$A$1)),
    INDEX(_xlfn.ANCHORARRAY(_Helper_FilterResults!$A$1), ROW()-ROW($D$8)+1, 1),
    ""
)</f>
        <v>106198495</v>
      </c>
      <c r="E208" s="5" t="str" cm="1">
        <f t="array" ref="E208">IF(
    ROW()-ROW($D$8)+1 &lt;= ROWS(_xlfn.ANCHORARRAY(_Helper_FilterResults!$A$1)),
    INDEX(_xlfn.ANCHORARRAY(_Helper_FilterResults!$A$1), ROW()-ROW($D$8)+1, 2),
    ""
)</f>
        <v>OCEAN VIEW PSYCHIATRIC HEALTH FACILITY</v>
      </c>
      <c r="F208" s="5" t="str" cm="1">
        <f t="array" ref="F208">IF(
    ROW()-ROW($D$8)+1 &lt;= ROWS(_xlfn.ANCHORARRAY(_Helper_FilterResults!$A$1)),
    INDEX(_xlfn.ANCHORARRAY(_Helper_FilterResults!$A$1), ROW()-ROW($D$8)+1, 3),
    ""
)</f>
        <v>2600 REDONDO AVENUE, SUITE 500</v>
      </c>
      <c r="G208" s="5" t="str" cm="1">
        <f t="array" ref="G208">IF(
    ROW()-ROW($D$8)+1 &lt;= ROWS(_xlfn.ANCHORARRAY(_Helper_FilterResults!$A$1)),
    INDEX(_xlfn.ANCHORARRAY(_Helper_FilterResults!$A$1), ROW()-ROW($D$8)+1, 4),
    ""
)</f>
        <v>LONG BEACH</v>
      </c>
      <c r="H208" s="5" cm="1">
        <f t="array" ref="H208">IF(
    ROW()-ROW($D$8)+1 &lt;= ROWS(_xlfn.ANCHORARRAY(_Helper_FilterResults!$A$1)),
    INDEX(_xlfn.ANCHORARRAY(_Helper_FilterResults!$A$1), ROW()-ROW($D$8)+1, 5),
    ""
)</f>
        <v>90806</v>
      </c>
      <c r="I208" s="28" t="str" cm="1">
        <f t="array" ref="I208">IF(
    ROW()-ROW($D$8)+1 &lt;= ROWS(_xlfn.ANCHORARRAY(_Helper_FilterResults!$A$1)),
    INDEX(_xlfn.ANCHORARRAY(_Helper_FilterResults!$A$1), ROW()-ROW($D$8)+1, 6),
    ""
)</f>
        <v>District 69</v>
      </c>
      <c r="J208" s="28" t="str" cm="1">
        <f t="array" ref="J208">IF(
    ROW()-ROW($D$8)+1 &lt;= ROWS(_xlfn.ANCHORARRAY(_Helper_FilterResults!$A$1)),
    INDEX(_xlfn.ANCHORARRAY(_Helper_FilterResults!$A$1), ROW()-ROW($D$8)+1, 7),
    ""
)</f>
        <v>District 33</v>
      </c>
      <c r="K208" s="28" t="str" cm="1">
        <f t="array" ref="K208">IF(
    ROW()-ROW($D$8)+1 &lt;= ROWS(_xlfn.ANCHORARRAY(_Helper_FilterResults!$A$1)),
    INDEX(_xlfn.ANCHORARRAY(_Helper_FilterResults!$A$1), ROW()-ROW($D$8)+1, 8),
    ""
)</f>
        <v>District 42</v>
      </c>
      <c r="L208" s="28" t="str" cm="1">
        <f t="array" ref="L208">IF(
    ROW()-ROW($D$8)+1 &lt;= ROWS(_xlfn.ANCHORARRAY(_Helper_FilterResults!$A$1)),
    INDEX(_xlfn.ANCHORARRAY(_Helper_FilterResults!$A$1), ROW()-ROW($D$8)+1, 9),
    ""
)</f>
        <v>District 42</v>
      </c>
      <c r="M208" s="28" t="str" cm="1">
        <f t="array" ref="M208">IF(
    ROW()-ROW($D$8)+1 &lt;= ROWS(_xlfn.ANCHORARRAY(_Helper_FilterResults!$A$1)),
    INDEX(_xlfn.ANCHORARRAY(_Helper_FilterResults!$A$1), ROW()-ROW($D$8)+1, 10),
    ""
)</f>
        <v>No</v>
      </c>
      <c r="N208" s="34" t="str" cm="1">
        <f t="array" ref="N208">IF(
    ROW()-ROW($D$8)+1 &lt;= ROWS(_xlfn.ANCHORARRAY(_Helper_FilterResults!$A$1)),
    INDEX(_xlfn.ANCHORARRAY(_Helper_FilterResults!$A$1), ROW()-ROW($D$8)+1, 11),
    ""
)</f>
        <v>No</v>
      </c>
      <c r="O208" s="28" t="str" cm="1">
        <f t="array" ref="O208">IF(
    ROW()-ROW($D$8)+1 &lt;= ROWS(_xlfn.ANCHORARRAY(_Helper_FilterResults!$A$1)),
    INDEX(_xlfn.ANCHORARRAY(_Helper_FilterResults!$A$1), ROW()-ROW($D$8)+1, 12),
    ""
)</f>
        <v>NA</v>
      </c>
      <c r="P208" s="33" t="str" cm="1">
        <f t="array" ref="P208">IF(
    ROW()-ROW($D$8)+1 &lt;= ROWS(_xlfn.ANCHORARRAY(_Helper_FilterResults!$A$1)),
    INDEX(_xlfn.ANCHORARRAY(_Helper_FilterResults!$A$1), ROW()-ROW($D$8)+1, 13),
    ""
)</f>
        <v>Psychiatric Health Facility</v>
      </c>
      <c r="Q208" s="33" t="str" cm="1">
        <f t="array" ref="Q208">IF(
    ROW()-ROW($D$8)+1 &lt;= ROWS(_xlfn.ANCHORARRAY(_Helper_FilterResults!$A$1)),
    INDEX(_xlfn.ANCHORARRAY(_Helper_FilterResults!$A$1), ROW()-ROW($D$8)+1, 14),
    ""
)</f>
        <v>Investor - LLC</v>
      </c>
    </row>
    <row r="209" spans="4:17" x14ac:dyDescent="0.3">
      <c r="D209" s="5" cm="1">
        <f t="array" ref="D209">IF(
    ROW()-ROW($D$8)+1 &lt;= ROWS(_xlfn.ANCHORARRAY(_Helper_FilterResults!$A$1)),
    INDEX(_xlfn.ANCHORARRAY(_Helper_FilterResults!$A$1), ROW()-ROW($D$8)+1, 1),
    ""
)</f>
        <v>106200030</v>
      </c>
      <c r="E209" s="5" t="str" cm="1">
        <f t="array" ref="E209">IF(
    ROW()-ROW($D$8)+1 &lt;= ROWS(_xlfn.ANCHORARRAY(_Helper_FilterResults!$A$1)),
    INDEX(_xlfn.ANCHORARRAY(_Helper_FilterResults!$A$1), ROW()-ROW($D$8)+1, 2),
    ""
)</f>
        <v>RIVER VISTA BEHAVIORAL HEALTH</v>
      </c>
      <c r="F209" s="5" t="str" cm="1">
        <f t="array" ref="F209">IF(
    ROW()-ROW($D$8)+1 &lt;= ROWS(_xlfn.ANCHORARRAY(_Helper_FilterResults!$A$1)),
    INDEX(_xlfn.ANCHORARRAY(_Helper_FilterResults!$A$1), ROW()-ROW($D$8)+1, 3),
    ""
)</f>
        <v>40886 GOODWIN WAY</v>
      </c>
      <c r="G209" s="5" t="str" cm="1">
        <f t="array" ref="G209">IF(
    ROW()-ROW($D$8)+1 &lt;= ROWS(_xlfn.ANCHORARRAY(_Helper_FilterResults!$A$1)),
    INDEX(_xlfn.ANCHORARRAY(_Helper_FilterResults!$A$1), ROW()-ROW($D$8)+1, 4),
    ""
)</f>
        <v>MADERA</v>
      </c>
      <c r="H209" s="5" cm="1">
        <f t="array" ref="H209">IF(
    ROW()-ROW($D$8)+1 &lt;= ROWS(_xlfn.ANCHORARRAY(_Helper_FilterResults!$A$1)),
    INDEX(_xlfn.ANCHORARRAY(_Helper_FilterResults!$A$1), ROW()-ROW($D$8)+1, 5),
    ""
)</f>
        <v>93636</v>
      </c>
      <c r="I209" s="28" t="str" cm="1">
        <f t="array" ref="I209">IF(
    ROW()-ROW($D$8)+1 &lt;= ROWS(_xlfn.ANCHORARRAY(_Helper_FilterResults!$A$1)),
    INDEX(_xlfn.ANCHORARRAY(_Helper_FilterResults!$A$1), ROW()-ROW($D$8)+1, 6),
    ""
)</f>
        <v>District 8</v>
      </c>
      <c r="J209" s="28" t="str" cm="1">
        <f t="array" ref="J209">IF(
    ROW()-ROW($D$8)+1 &lt;= ROWS(_xlfn.ANCHORARRAY(_Helper_FilterResults!$A$1)),
    INDEX(_xlfn.ANCHORARRAY(_Helper_FilterResults!$A$1), ROW()-ROW($D$8)+1, 7),
    ""
)</f>
        <v>District 4</v>
      </c>
      <c r="K209" s="28" t="str" cm="1">
        <f t="array" ref="K209">IF(
    ROW()-ROW($D$8)+1 &lt;= ROWS(_xlfn.ANCHORARRAY(_Helper_FilterResults!$A$1)),
    INDEX(_xlfn.ANCHORARRAY(_Helper_FilterResults!$A$1), ROW()-ROW($D$8)+1, 8),
    ""
)</f>
        <v>District 5</v>
      </c>
      <c r="L209" s="28" t="str" cm="1">
        <f t="array" ref="L209">IF(
    ROW()-ROW($D$8)+1 &lt;= ROWS(_xlfn.ANCHORARRAY(_Helper_FilterResults!$A$1)),
    INDEX(_xlfn.ANCHORARRAY(_Helper_FilterResults!$A$1), ROW()-ROW($D$8)+1, 9),
    ""
)</f>
        <v>District 5</v>
      </c>
      <c r="M209" s="28" t="str" cm="1">
        <f t="array" ref="M209">IF(
    ROW()-ROW($D$8)+1 &lt;= ROWS(_xlfn.ANCHORARRAY(_Helper_FilterResults!$A$1)),
    INDEX(_xlfn.ANCHORARRAY(_Helper_FilterResults!$A$1), ROW()-ROW($D$8)+1, 10),
    ""
)</f>
        <v>No</v>
      </c>
      <c r="N209" s="34" t="str" cm="1">
        <f t="array" ref="N209">IF(
    ROW()-ROW($D$8)+1 &lt;= ROWS(_xlfn.ANCHORARRAY(_Helper_FilterResults!$A$1)),
    INDEX(_xlfn.ANCHORARRAY(_Helper_FilterResults!$A$1), ROW()-ROW($D$8)+1, 11),
    ""
)</f>
        <v>No</v>
      </c>
      <c r="O209" s="28" t="str" cm="1">
        <f t="array" ref="O209">IF(
    ROW()-ROW($D$8)+1 &lt;= ROWS(_xlfn.ANCHORARRAY(_Helper_FilterResults!$A$1)),
    INDEX(_xlfn.ANCHORARRAY(_Helper_FilterResults!$A$1), ROW()-ROW($D$8)+1, 12),
    ""
)</f>
        <v>NA</v>
      </c>
      <c r="P209" s="33" t="str" cm="1">
        <f t="array" ref="P209">IF(
    ROW()-ROW($D$8)+1 &lt;= ROWS(_xlfn.ANCHORARRAY(_Helper_FilterResults!$A$1)),
    INDEX(_xlfn.ANCHORARRAY(_Helper_FilterResults!$A$1), ROW()-ROW($D$8)+1, 13),
    ""
)</f>
        <v>Acute Psychiatric Hospital</v>
      </c>
      <c r="Q209" s="33" t="str" cm="1">
        <f t="array" ref="Q209">IF(
    ROW()-ROW($D$8)+1 &lt;= ROWS(_xlfn.ANCHORARRAY(_Helper_FilterResults!$A$1)),
    INDEX(_xlfn.ANCHORARRAY(_Helper_FilterResults!$A$1), ROW()-ROW($D$8)+1, 14),
    ""
)</f>
        <v>NA</v>
      </c>
    </row>
    <row r="210" spans="4:17" x14ac:dyDescent="0.3">
      <c r="D210" s="5" cm="1">
        <f t="array" ref="D210">IF(
    ROW()-ROW($D$8)+1 &lt;= ROWS(_xlfn.ANCHORARRAY(_Helper_FilterResults!$A$1)),
    INDEX(_xlfn.ANCHORARRAY(_Helper_FilterResults!$A$1), ROW()-ROW($D$8)+1, 1),
    ""
)</f>
        <v>106201281</v>
      </c>
      <c r="E210" s="5" t="str" cm="1">
        <f t="array" ref="E210">IF(
    ROW()-ROW($D$8)+1 &lt;= ROWS(_xlfn.ANCHORARRAY(_Helper_FilterResults!$A$1)),
    INDEX(_xlfn.ANCHORARRAY(_Helper_FilterResults!$A$1), ROW()-ROW($D$8)+1, 2),
    ""
)</f>
        <v>MADERA COMMUNITY HOSPITAL</v>
      </c>
      <c r="F210" s="5" t="str" cm="1">
        <f t="array" ref="F210">IF(
    ROW()-ROW($D$8)+1 &lt;= ROWS(_xlfn.ANCHORARRAY(_Helper_FilterResults!$A$1)),
    INDEX(_xlfn.ANCHORARRAY(_Helper_FilterResults!$A$1), ROW()-ROW($D$8)+1, 3),
    ""
)</f>
        <v>1250 EAST ALMOND AVENUE</v>
      </c>
      <c r="G210" s="5" t="str" cm="1">
        <f t="array" ref="G210">IF(
    ROW()-ROW($D$8)+1 &lt;= ROWS(_xlfn.ANCHORARRAY(_Helper_FilterResults!$A$1)),
    INDEX(_xlfn.ANCHORARRAY(_Helper_FilterResults!$A$1), ROW()-ROW($D$8)+1, 4),
    ""
)</f>
        <v>MADERA</v>
      </c>
      <c r="H210" s="5" cm="1">
        <f t="array" ref="H210">IF(
    ROW()-ROW($D$8)+1 &lt;= ROWS(_xlfn.ANCHORARRAY(_Helper_FilterResults!$A$1)),
    INDEX(_xlfn.ANCHORARRAY(_Helper_FilterResults!$A$1), ROW()-ROW($D$8)+1, 5),
    ""
)</f>
        <v>93637</v>
      </c>
      <c r="I210" s="28" t="str" cm="1">
        <f t="array" ref="I210">IF(
    ROW()-ROW($D$8)+1 &lt;= ROWS(_xlfn.ANCHORARRAY(_Helper_FilterResults!$A$1)),
    INDEX(_xlfn.ANCHORARRAY(_Helper_FilterResults!$A$1), ROW()-ROW($D$8)+1, 6),
    ""
)</f>
        <v>District 27</v>
      </c>
      <c r="J210" s="28" t="str" cm="1">
        <f t="array" ref="J210">IF(
    ROW()-ROW($D$8)+1 &lt;= ROWS(_xlfn.ANCHORARRAY(_Helper_FilterResults!$A$1)),
    INDEX(_xlfn.ANCHORARRAY(_Helper_FilterResults!$A$1), ROW()-ROW($D$8)+1, 7),
    ""
)</f>
        <v>District 14</v>
      </c>
      <c r="K210" s="28" t="str" cm="1">
        <f t="array" ref="K210">IF(
    ROW()-ROW($D$8)+1 &lt;= ROWS(_xlfn.ANCHORARRAY(_Helper_FilterResults!$A$1)),
    INDEX(_xlfn.ANCHORARRAY(_Helper_FilterResults!$A$1), ROW()-ROW($D$8)+1, 8),
    ""
)</f>
        <v>District 13</v>
      </c>
      <c r="L210" s="28" t="str" cm="1">
        <f t="array" ref="L210">IF(
    ROW()-ROW($D$8)+1 &lt;= ROWS(_xlfn.ANCHORARRAY(_Helper_FilterResults!$A$1)),
    INDEX(_xlfn.ANCHORARRAY(_Helper_FilterResults!$A$1), ROW()-ROW($D$8)+1, 9),
    ""
)</f>
        <v>District 13</v>
      </c>
      <c r="M210" s="28" t="str" cm="1">
        <f t="array" ref="M210">IF(
    ROW()-ROW($D$8)+1 &lt;= ROWS(_xlfn.ANCHORARRAY(_Helper_FilterResults!$A$1)),
    INDEX(_xlfn.ANCHORARRAY(_Helper_FilterResults!$A$1), ROW()-ROW($D$8)+1, 10),
    ""
)</f>
        <v>No</v>
      </c>
      <c r="N210" s="34" t="str" cm="1">
        <f t="array" ref="N210">IF(
    ROW()-ROW($D$8)+1 &lt;= ROWS(_xlfn.ANCHORARRAY(_Helper_FilterResults!$A$1)),
    INDEX(_xlfn.ANCHORARRAY(_Helper_FilterResults!$A$1), ROW()-ROW($D$8)+1, 11),
    ""
)</f>
        <v>No</v>
      </c>
      <c r="O210" s="28" t="str" cm="1">
        <f t="array" ref="O210">IF(
    ROW()-ROW($D$8)+1 &lt;= ROWS(_xlfn.ANCHORARRAY(_Helper_FilterResults!$A$1)),
    INDEX(_xlfn.ANCHORARRAY(_Helper_FilterResults!$A$1), ROW()-ROW($D$8)+1, 12),
    ""
)</f>
        <v>NA</v>
      </c>
      <c r="P210" s="33" t="str" cm="1">
        <f t="array" ref="P210">IF(
    ROW()-ROW($D$8)+1 &lt;= ROWS(_xlfn.ANCHORARRAY(_Helper_FilterResults!$A$1)),
    INDEX(_xlfn.ANCHORARRAY(_Helper_FilterResults!$A$1), ROW()-ROW($D$8)+1, 13),
    ""
)</f>
        <v>General Acute Care Hospital</v>
      </c>
      <c r="Q210" s="33" t="str" cm="1">
        <f t="array" ref="Q210">IF(
    ROW()-ROW($D$8)+1 &lt;= ROWS(_xlfn.ANCHORARRAY(_Helper_FilterResults!$A$1)),
    INDEX(_xlfn.ANCHORARRAY(_Helper_FilterResults!$A$1), ROW()-ROW($D$8)+1, 14),
    ""
)</f>
        <v>NA</v>
      </c>
    </row>
    <row r="211" spans="4:17" x14ac:dyDescent="0.3">
      <c r="D211" s="5" cm="1">
        <f t="array" ref="D211">IF(
    ROW()-ROW($D$8)+1 &lt;= ROWS(_xlfn.ANCHORARRAY(_Helper_FilterResults!$A$1)),
    INDEX(_xlfn.ANCHORARRAY(_Helper_FilterResults!$A$1), ROW()-ROW($D$8)+1, 1),
    ""
)</f>
        <v>106204019</v>
      </c>
      <c r="E211" s="5" t="str" cm="1">
        <f t="array" ref="E211">IF(
    ROW()-ROW($D$8)+1 &lt;= ROWS(_xlfn.ANCHORARRAY(_Helper_FilterResults!$A$1)),
    INDEX(_xlfn.ANCHORARRAY(_Helper_FilterResults!$A$1), ROW()-ROW($D$8)+1, 2),
    ""
)</f>
        <v>VALLEY CHILDREN'S HOSPITAL</v>
      </c>
      <c r="F211" s="5" t="str" cm="1">
        <f t="array" ref="F211">IF(
    ROW()-ROW($D$8)+1 &lt;= ROWS(_xlfn.ANCHORARRAY(_Helper_FilterResults!$A$1)),
    INDEX(_xlfn.ANCHORARRAY(_Helper_FilterResults!$A$1), ROW()-ROW($D$8)+1, 3),
    ""
)</f>
        <v>9300 VALLEY CHILDREN'S PLACE</v>
      </c>
      <c r="G211" s="5" t="str" cm="1">
        <f t="array" ref="G211">IF(
    ROW()-ROW($D$8)+1 &lt;= ROWS(_xlfn.ANCHORARRAY(_Helper_FilterResults!$A$1)),
    INDEX(_xlfn.ANCHORARRAY(_Helper_FilterResults!$A$1), ROW()-ROW($D$8)+1, 4),
    ""
)</f>
        <v>MADERA</v>
      </c>
      <c r="H211" s="5" cm="1">
        <f t="array" ref="H211">IF(
    ROW()-ROW($D$8)+1 &lt;= ROWS(_xlfn.ANCHORARRAY(_Helper_FilterResults!$A$1)),
    INDEX(_xlfn.ANCHORARRAY(_Helper_FilterResults!$A$1), ROW()-ROW($D$8)+1, 5),
    ""
)</f>
        <v>93636</v>
      </c>
      <c r="I211" s="28" t="str" cm="1">
        <f t="array" ref="I211">IF(
    ROW()-ROW($D$8)+1 &lt;= ROWS(_xlfn.ANCHORARRAY(_Helper_FilterResults!$A$1)),
    INDEX(_xlfn.ANCHORARRAY(_Helper_FilterResults!$A$1), ROW()-ROW($D$8)+1, 6),
    ""
)</f>
        <v>District 8</v>
      </c>
      <c r="J211" s="28" t="str" cm="1">
        <f t="array" ref="J211">IF(
    ROW()-ROW($D$8)+1 &lt;= ROWS(_xlfn.ANCHORARRAY(_Helper_FilterResults!$A$1)),
    INDEX(_xlfn.ANCHORARRAY(_Helper_FilterResults!$A$1), ROW()-ROW($D$8)+1, 7),
    ""
)</f>
        <v>District 4</v>
      </c>
      <c r="K211" s="28" t="str" cm="1">
        <f t="array" ref="K211">IF(
    ROW()-ROW($D$8)+1 &lt;= ROWS(_xlfn.ANCHORARRAY(_Helper_FilterResults!$A$1)),
    INDEX(_xlfn.ANCHORARRAY(_Helper_FilterResults!$A$1), ROW()-ROW($D$8)+1, 8),
    ""
)</f>
        <v>District 5</v>
      </c>
      <c r="L211" s="28" t="str" cm="1">
        <f t="array" ref="L211">IF(
    ROW()-ROW($D$8)+1 &lt;= ROWS(_xlfn.ANCHORARRAY(_Helper_FilterResults!$A$1)),
    INDEX(_xlfn.ANCHORARRAY(_Helper_FilterResults!$A$1), ROW()-ROW($D$8)+1, 9),
    ""
)</f>
        <v>District 5</v>
      </c>
      <c r="M211" s="28" t="str" cm="1">
        <f t="array" ref="M211">IF(
    ROW()-ROW($D$8)+1 &lt;= ROWS(_xlfn.ANCHORARRAY(_Helper_FilterResults!$A$1)),
    INDEX(_xlfn.ANCHORARRAY(_Helper_FilterResults!$A$1), ROW()-ROW($D$8)+1, 10),
    ""
)</f>
        <v>No</v>
      </c>
      <c r="N211" s="34" t="str" cm="1">
        <f t="array" ref="N211">IF(
    ROW()-ROW($D$8)+1 &lt;= ROWS(_xlfn.ANCHORARRAY(_Helper_FilterResults!$A$1)),
    INDEX(_xlfn.ANCHORARRAY(_Helper_FilterResults!$A$1), ROW()-ROW($D$8)+1, 11),
    ""
)</f>
        <v>No</v>
      </c>
      <c r="O211" s="28" t="str" cm="1">
        <f t="array" ref="O211">IF(
    ROW()-ROW($D$8)+1 &lt;= ROWS(_xlfn.ANCHORARRAY(_Helper_FilterResults!$A$1)),
    INDEX(_xlfn.ANCHORARRAY(_Helper_FilterResults!$A$1), ROW()-ROW($D$8)+1, 12),
    ""
)</f>
        <v>Level II - Pediatric</v>
      </c>
      <c r="P211" s="33" t="str" cm="1">
        <f t="array" ref="P211">IF(
    ROW()-ROW($D$8)+1 &lt;= ROWS(_xlfn.ANCHORARRAY(_Helper_FilterResults!$A$1)),
    INDEX(_xlfn.ANCHORARRAY(_Helper_FilterResults!$A$1), ROW()-ROW($D$8)+1, 13),
    ""
)</f>
        <v>General Acute Care Hospital</v>
      </c>
      <c r="Q211" s="33" t="str" cm="1">
        <f t="array" ref="Q211">IF(
    ROW()-ROW($D$8)+1 &lt;= ROWS(_xlfn.ANCHORARRAY(_Helper_FilterResults!$A$1)),
    INDEX(_xlfn.ANCHORARRAY(_Helper_FilterResults!$A$1), ROW()-ROW($D$8)+1, 14),
    ""
)</f>
        <v>Non-Profit Corporation</v>
      </c>
    </row>
    <row r="212" spans="4:17" x14ac:dyDescent="0.3">
      <c r="D212" s="5" cm="1">
        <f t="array" ref="D212">IF(
    ROW()-ROW($D$8)+1 &lt;= ROWS(_xlfn.ANCHORARRAY(_Helper_FilterResults!$A$1)),
    INDEX(_xlfn.ANCHORARRAY(_Helper_FilterResults!$A$1), ROW()-ROW($D$8)+1, 1),
    ""
)</f>
        <v>106210992</v>
      </c>
      <c r="E212" s="5" t="str" cm="1">
        <f t="array" ref="E212">IF(
    ROW()-ROW($D$8)+1 &lt;= ROWS(_xlfn.ANCHORARRAY(_Helper_FilterResults!$A$1)),
    INDEX(_xlfn.ANCHORARRAY(_Helper_FilterResults!$A$1), ROW()-ROW($D$8)+1, 2),
    ""
)</f>
        <v>KAISER FOUNDATION HOSPITAL - SAN RAFAEL</v>
      </c>
      <c r="F212" s="5" t="str" cm="1">
        <f t="array" ref="F212">IF(
    ROW()-ROW($D$8)+1 &lt;= ROWS(_xlfn.ANCHORARRAY(_Helper_FilterResults!$A$1)),
    INDEX(_xlfn.ANCHORARRAY(_Helper_FilterResults!$A$1), ROW()-ROW($D$8)+1, 3),
    ""
)</f>
        <v>99 MONTECILLO ROAD</v>
      </c>
      <c r="G212" s="5" t="str" cm="1">
        <f t="array" ref="G212">IF(
    ROW()-ROW($D$8)+1 &lt;= ROWS(_xlfn.ANCHORARRAY(_Helper_FilterResults!$A$1)),
    INDEX(_xlfn.ANCHORARRAY(_Helper_FilterResults!$A$1), ROW()-ROW($D$8)+1, 4),
    ""
)</f>
        <v>SAN RAFAEL</v>
      </c>
      <c r="H212" s="5" cm="1">
        <f t="array" ref="H212">IF(
    ROW()-ROW($D$8)+1 &lt;= ROWS(_xlfn.ANCHORARRAY(_Helper_FilterResults!$A$1)),
    INDEX(_xlfn.ANCHORARRAY(_Helper_FilterResults!$A$1), ROW()-ROW($D$8)+1, 5),
    ""
)</f>
        <v>94903</v>
      </c>
      <c r="I212" s="28" t="str" cm="1">
        <f t="array" ref="I212">IF(
    ROW()-ROW($D$8)+1 &lt;= ROWS(_xlfn.ANCHORARRAY(_Helper_FilterResults!$A$1)),
    INDEX(_xlfn.ANCHORARRAY(_Helper_FilterResults!$A$1), ROW()-ROW($D$8)+1, 6),
    ""
)</f>
        <v>District 12</v>
      </c>
      <c r="J212" s="28" t="str" cm="1">
        <f t="array" ref="J212">IF(
    ROW()-ROW($D$8)+1 &lt;= ROWS(_xlfn.ANCHORARRAY(_Helper_FilterResults!$A$1)),
    INDEX(_xlfn.ANCHORARRAY(_Helper_FilterResults!$A$1), ROW()-ROW($D$8)+1, 7),
    ""
)</f>
        <v>District 2</v>
      </c>
      <c r="K212" s="28" t="str" cm="1">
        <f t="array" ref="K212">IF(
    ROW()-ROW($D$8)+1 &lt;= ROWS(_xlfn.ANCHORARRAY(_Helper_FilterResults!$A$1)),
    INDEX(_xlfn.ANCHORARRAY(_Helper_FilterResults!$A$1), ROW()-ROW($D$8)+1, 8),
    ""
)</f>
        <v>District 2</v>
      </c>
      <c r="L212" s="28" t="str" cm="1">
        <f t="array" ref="L212">IF(
    ROW()-ROW($D$8)+1 &lt;= ROWS(_xlfn.ANCHORARRAY(_Helper_FilterResults!$A$1)),
    INDEX(_xlfn.ANCHORARRAY(_Helper_FilterResults!$A$1), ROW()-ROW($D$8)+1, 9),
    ""
)</f>
        <v>District 2</v>
      </c>
      <c r="M212" s="28" t="str" cm="1">
        <f t="array" ref="M212">IF(
    ROW()-ROW($D$8)+1 &lt;= ROWS(_xlfn.ANCHORARRAY(_Helper_FilterResults!$A$1)),
    INDEX(_xlfn.ANCHORARRAY(_Helper_FilterResults!$A$1), ROW()-ROW($D$8)+1, 10),
    ""
)</f>
        <v>No</v>
      </c>
      <c r="N212" s="34" t="str" cm="1">
        <f t="array" ref="N212">IF(
    ROW()-ROW($D$8)+1 &lt;= ROWS(_xlfn.ANCHORARRAY(_Helper_FilterResults!$A$1)),
    INDEX(_xlfn.ANCHORARRAY(_Helper_FilterResults!$A$1), ROW()-ROW($D$8)+1, 11),
    ""
)</f>
        <v>No</v>
      </c>
      <c r="O212" s="28" t="str" cm="1">
        <f t="array" ref="O212">IF(
    ROW()-ROW($D$8)+1 &lt;= ROWS(_xlfn.ANCHORARRAY(_Helper_FilterResults!$A$1)),
    INDEX(_xlfn.ANCHORARRAY(_Helper_FilterResults!$A$1), ROW()-ROW($D$8)+1, 12),
    ""
)</f>
        <v>NA</v>
      </c>
      <c r="P212" s="33" t="str" cm="1">
        <f t="array" ref="P212">IF(
    ROW()-ROW($D$8)+1 &lt;= ROWS(_xlfn.ANCHORARRAY(_Helper_FilterResults!$A$1)),
    INDEX(_xlfn.ANCHORARRAY(_Helper_FilterResults!$A$1), ROW()-ROW($D$8)+1, 13),
    ""
)</f>
        <v>General Acute Care Hospital</v>
      </c>
      <c r="Q212" s="33" t="str" cm="1">
        <f t="array" ref="Q212">IF(
    ROW()-ROW($D$8)+1 &lt;= ROWS(_xlfn.ANCHORARRAY(_Helper_FilterResults!$A$1)),
    INDEX(_xlfn.ANCHORARRAY(_Helper_FilterResults!$A$1), ROW()-ROW($D$8)+1, 14),
    ""
)</f>
        <v>Non-Profit Corporation</v>
      </c>
    </row>
    <row r="213" spans="4:17" x14ac:dyDescent="0.3">
      <c r="D213" s="5" cm="1">
        <f t="array" ref="D213">IF(
    ROW()-ROW($D$8)+1 &lt;= ROWS(_xlfn.ANCHORARRAY(_Helper_FilterResults!$A$1)),
    INDEX(_xlfn.ANCHORARRAY(_Helper_FilterResults!$A$1), ROW()-ROW($D$8)+1, 1),
    ""
)</f>
        <v>106210993</v>
      </c>
      <c r="E213" s="5" t="str" cm="1">
        <f t="array" ref="E213">IF(
    ROW()-ROW($D$8)+1 &lt;= ROWS(_xlfn.ANCHORARRAY(_Helper_FilterResults!$A$1)),
    INDEX(_xlfn.ANCHORARRAY(_Helper_FilterResults!$A$1), ROW()-ROW($D$8)+1, 2),
    ""
)</f>
        <v>KENTFIELD HOSPITAL</v>
      </c>
      <c r="F213" s="5" t="str" cm="1">
        <f t="array" ref="F213">IF(
    ROW()-ROW($D$8)+1 &lt;= ROWS(_xlfn.ANCHORARRAY(_Helper_FilterResults!$A$1)),
    INDEX(_xlfn.ANCHORARRAY(_Helper_FilterResults!$A$1), ROW()-ROW($D$8)+1, 3),
    ""
)</f>
        <v>1125 SIR FRANCIS DRAKE BLVD.</v>
      </c>
      <c r="G213" s="5" t="str" cm="1">
        <f t="array" ref="G213">IF(
    ROW()-ROW($D$8)+1 &lt;= ROWS(_xlfn.ANCHORARRAY(_Helper_FilterResults!$A$1)),
    INDEX(_xlfn.ANCHORARRAY(_Helper_FilterResults!$A$1), ROW()-ROW($D$8)+1, 4),
    ""
)</f>
        <v>KENTFIELD</v>
      </c>
      <c r="H213" s="5" cm="1">
        <f t="array" ref="H213">IF(
    ROW()-ROW($D$8)+1 &lt;= ROWS(_xlfn.ANCHORARRAY(_Helper_FilterResults!$A$1)),
    INDEX(_xlfn.ANCHORARRAY(_Helper_FilterResults!$A$1), ROW()-ROW($D$8)+1, 5),
    ""
)</f>
        <v>94904</v>
      </c>
      <c r="I213" s="28" t="str" cm="1">
        <f t="array" ref="I213">IF(
    ROW()-ROW($D$8)+1 &lt;= ROWS(_xlfn.ANCHORARRAY(_Helper_FilterResults!$A$1)),
    INDEX(_xlfn.ANCHORARRAY(_Helper_FilterResults!$A$1), ROW()-ROW($D$8)+1, 6),
    ""
)</f>
        <v>District 12</v>
      </c>
      <c r="J213" s="28" t="str" cm="1">
        <f t="array" ref="J213">IF(
    ROW()-ROW($D$8)+1 &lt;= ROWS(_xlfn.ANCHORARRAY(_Helper_FilterResults!$A$1)),
    INDEX(_xlfn.ANCHORARRAY(_Helper_FilterResults!$A$1), ROW()-ROW($D$8)+1, 7),
    ""
)</f>
        <v>District 2</v>
      </c>
      <c r="K213" s="28" t="str" cm="1">
        <f t="array" ref="K213">IF(
    ROW()-ROW($D$8)+1 &lt;= ROWS(_xlfn.ANCHORARRAY(_Helper_FilterResults!$A$1)),
    INDEX(_xlfn.ANCHORARRAY(_Helper_FilterResults!$A$1), ROW()-ROW($D$8)+1, 8),
    ""
)</f>
        <v>District 2</v>
      </c>
      <c r="L213" s="28" t="str" cm="1">
        <f t="array" ref="L213">IF(
    ROW()-ROW($D$8)+1 &lt;= ROWS(_xlfn.ANCHORARRAY(_Helper_FilterResults!$A$1)),
    INDEX(_xlfn.ANCHORARRAY(_Helper_FilterResults!$A$1), ROW()-ROW($D$8)+1, 9),
    ""
)</f>
        <v>District 2</v>
      </c>
      <c r="M213" s="28" t="str" cm="1">
        <f t="array" ref="M213">IF(
    ROW()-ROW($D$8)+1 &lt;= ROWS(_xlfn.ANCHORARRAY(_Helper_FilterResults!$A$1)),
    INDEX(_xlfn.ANCHORARRAY(_Helper_FilterResults!$A$1), ROW()-ROW($D$8)+1, 10),
    ""
)</f>
        <v>No</v>
      </c>
      <c r="N213" s="34" t="str" cm="1">
        <f t="array" ref="N213">IF(
    ROW()-ROW($D$8)+1 &lt;= ROWS(_xlfn.ANCHORARRAY(_Helper_FilterResults!$A$1)),
    INDEX(_xlfn.ANCHORARRAY(_Helper_FilterResults!$A$1), ROW()-ROW($D$8)+1, 11),
    ""
)</f>
        <v>No</v>
      </c>
      <c r="O213" s="28" t="str" cm="1">
        <f t="array" ref="O213">IF(
    ROW()-ROW($D$8)+1 &lt;= ROWS(_xlfn.ANCHORARRAY(_Helper_FilterResults!$A$1)),
    INDEX(_xlfn.ANCHORARRAY(_Helper_FilterResults!$A$1), ROW()-ROW($D$8)+1, 12),
    ""
)</f>
        <v>NA</v>
      </c>
      <c r="P213" s="33" t="str" cm="1">
        <f t="array" ref="P213">IF(
    ROW()-ROW($D$8)+1 &lt;= ROWS(_xlfn.ANCHORARRAY(_Helper_FilterResults!$A$1)),
    INDEX(_xlfn.ANCHORARRAY(_Helper_FilterResults!$A$1), ROW()-ROW($D$8)+1, 13),
    ""
)</f>
        <v>General Acute Care Hospital</v>
      </c>
      <c r="Q213" s="33" t="str" cm="1">
        <f t="array" ref="Q213">IF(
    ROW()-ROW($D$8)+1 &lt;= ROWS(_xlfn.ANCHORARRAY(_Helper_FilterResults!$A$1)),
    INDEX(_xlfn.ANCHORARRAY(_Helper_FilterResults!$A$1), ROW()-ROW($D$8)+1, 14),
    ""
)</f>
        <v>Investor - Corporation</v>
      </c>
    </row>
    <row r="214" spans="4:17" x14ac:dyDescent="0.3">
      <c r="D214" s="5" cm="1">
        <f t="array" ref="D214">IF(
    ROW()-ROW($D$8)+1 &lt;= ROWS(_xlfn.ANCHORARRAY(_Helper_FilterResults!$A$1)),
    INDEX(_xlfn.ANCHORARRAY(_Helper_FilterResults!$A$1), ROW()-ROW($D$8)+1, 1),
    ""
)</f>
        <v>106211006</v>
      </c>
      <c r="E214" s="5" t="str" cm="1">
        <f t="array" ref="E214">IF(
    ROW()-ROW($D$8)+1 &lt;= ROWS(_xlfn.ANCHORARRAY(_Helper_FilterResults!$A$1)),
    INDEX(_xlfn.ANCHORARRAY(_Helper_FilterResults!$A$1), ROW()-ROW($D$8)+1, 2),
    ""
)</f>
        <v>MARINHEALTH MEDICAL CENTER</v>
      </c>
      <c r="F214" s="5" t="str" cm="1">
        <f t="array" ref="F214">IF(
    ROW()-ROW($D$8)+1 &lt;= ROWS(_xlfn.ANCHORARRAY(_Helper_FilterResults!$A$1)),
    INDEX(_xlfn.ANCHORARRAY(_Helper_FilterResults!$A$1), ROW()-ROW($D$8)+1, 3),
    ""
)</f>
        <v>250 BON AIR ROAD</v>
      </c>
      <c r="G214" s="5" t="str" cm="1">
        <f t="array" ref="G214">IF(
    ROW()-ROW($D$8)+1 &lt;= ROWS(_xlfn.ANCHORARRAY(_Helper_FilterResults!$A$1)),
    INDEX(_xlfn.ANCHORARRAY(_Helper_FilterResults!$A$1), ROW()-ROW($D$8)+1, 4),
    ""
)</f>
        <v>GREENBRAE</v>
      </c>
      <c r="H214" s="5" cm="1">
        <f t="array" ref="H214">IF(
    ROW()-ROW($D$8)+1 &lt;= ROWS(_xlfn.ANCHORARRAY(_Helper_FilterResults!$A$1)),
    INDEX(_xlfn.ANCHORARRAY(_Helper_FilterResults!$A$1), ROW()-ROW($D$8)+1, 5),
    ""
)</f>
        <v>94904</v>
      </c>
      <c r="I214" s="28" t="str" cm="1">
        <f t="array" ref="I214">IF(
    ROW()-ROW($D$8)+1 &lt;= ROWS(_xlfn.ANCHORARRAY(_Helper_FilterResults!$A$1)),
    INDEX(_xlfn.ANCHORARRAY(_Helper_FilterResults!$A$1), ROW()-ROW($D$8)+1, 6),
    ""
)</f>
        <v>District 12</v>
      </c>
      <c r="J214" s="28" t="str" cm="1">
        <f t="array" ref="J214">IF(
    ROW()-ROW($D$8)+1 &lt;= ROWS(_xlfn.ANCHORARRAY(_Helper_FilterResults!$A$1)),
    INDEX(_xlfn.ANCHORARRAY(_Helper_FilterResults!$A$1), ROW()-ROW($D$8)+1, 7),
    ""
)</f>
        <v>District 2</v>
      </c>
      <c r="K214" s="28" t="str" cm="1">
        <f t="array" ref="K214">IF(
    ROW()-ROW($D$8)+1 &lt;= ROWS(_xlfn.ANCHORARRAY(_Helper_FilterResults!$A$1)),
    INDEX(_xlfn.ANCHORARRAY(_Helper_FilterResults!$A$1), ROW()-ROW($D$8)+1, 8),
    ""
)</f>
        <v>District 2</v>
      </c>
      <c r="L214" s="28" t="str" cm="1">
        <f t="array" ref="L214">IF(
    ROW()-ROW($D$8)+1 &lt;= ROWS(_xlfn.ANCHORARRAY(_Helper_FilterResults!$A$1)),
    INDEX(_xlfn.ANCHORARRAY(_Helper_FilterResults!$A$1), ROW()-ROW($D$8)+1, 9),
    ""
)</f>
        <v>District 2</v>
      </c>
      <c r="M214" s="28" t="str" cm="1">
        <f t="array" ref="M214">IF(
    ROW()-ROW($D$8)+1 &lt;= ROWS(_xlfn.ANCHORARRAY(_Helper_FilterResults!$A$1)),
    INDEX(_xlfn.ANCHORARRAY(_Helper_FilterResults!$A$1), ROW()-ROW($D$8)+1, 10),
    ""
)</f>
        <v>No</v>
      </c>
      <c r="N214" s="34" t="str" cm="1">
        <f t="array" ref="N214">IF(
    ROW()-ROW($D$8)+1 &lt;= ROWS(_xlfn.ANCHORARRAY(_Helper_FilterResults!$A$1)),
    INDEX(_xlfn.ANCHORARRAY(_Helper_FilterResults!$A$1), ROW()-ROW($D$8)+1, 11),
    ""
)</f>
        <v>No</v>
      </c>
      <c r="O214" s="28" t="str" cm="1">
        <f t="array" ref="O214">IF(
    ROW()-ROW($D$8)+1 &lt;= ROWS(_xlfn.ANCHORARRAY(_Helper_FilterResults!$A$1)),
    INDEX(_xlfn.ANCHORARRAY(_Helper_FilterResults!$A$1), ROW()-ROW($D$8)+1, 12),
    ""
)</f>
        <v>Level III</v>
      </c>
      <c r="P214" s="33" t="str" cm="1">
        <f t="array" ref="P214">IF(
    ROW()-ROW($D$8)+1 &lt;= ROWS(_xlfn.ANCHORARRAY(_Helper_FilterResults!$A$1)),
    INDEX(_xlfn.ANCHORARRAY(_Helper_FilterResults!$A$1), ROW()-ROW($D$8)+1, 13),
    ""
)</f>
        <v>General Acute Care Hospital</v>
      </c>
      <c r="Q214" s="33" t="str" cm="1">
        <f t="array" ref="Q214">IF(
    ROW()-ROW($D$8)+1 &lt;= ROWS(_xlfn.ANCHORARRAY(_Helper_FilterResults!$A$1)),
    INDEX(_xlfn.ANCHORARRAY(_Helper_FilterResults!$A$1), ROW()-ROW($D$8)+1, 14),
    ""
)</f>
        <v>Non-Profit Corporation</v>
      </c>
    </row>
    <row r="215" spans="4:17" x14ac:dyDescent="0.3">
      <c r="D215" s="5" cm="1">
        <f t="array" ref="D215">IF(
    ROW()-ROW($D$8)+1 &lt;= ROWS(_xlfn.ANCHORARRAY(_Helper_FilterResults!$A$1)),
    INDEX(_xlfn.ANCHORARRAY(_Helper_FilterResults!$A$1), ROW()-ROW($D$8)+1, 1),
    ""
)</f>
        <v>106214034</v>
      </c>
      <c r="E215" s="5" t="str" cm="1">
        <f t="array" ref="E215">IF(
    ROW()-ROW($D$8)+1 &lt;= ROWS(_xlfn.ANCHORARRAY(_Helper_FilterResults!$A$1)),
    INDEX(_xlfn.ANCHORARRAY(_Helper_FilterResults!$A$1), ROW()-ROW($D$8)+1, 2),
    ""
)</f>
        <v>NOVATO COMMUNITY HOSPITAL</v>
      </c>
      <c r="F215" s="5" t="str" cm="1">
        <f t="array" ref="F215">IF(
    ROW()-ROW($D$8)+1 &lt;= ROWS(_xlfn.ANCHORARRAY(_Helper_FilterResults!$A$1)),
    INDEX(_xlfn.ANCHORARRAY(_Helper_FilterResults!$A$1), ROW()-ROW($D$8)+1, 3),
    ""
)</f>
        <v>180 ROWLAND WAY</v>
      </c>
      <c r="G215" s="5" t="str" cm="1">
        <f t="array" ref="G215">IF(
    ROW()-ROW($D$8)+1 &lt;= ROWS(_xlfn.ANCHORARRAY(_Helper_FilterResults!$A$1)),
    INDEX(_xlfn.ANCHORARRAY(_Helper_FilterResults!$A$1), ROW()-ROW($D$8)+1, 4),
    ""
)</f>
        <v>NOVATO</v>
      </c>
      <c r="H215" s="5" cm="1">
        <f t="array" ref="H215">IF(
    ROW()-ROW($D$8)+1 &lt;= ROWS(_xlfn.ANCHORARRAY(_Helper_FilterResults!$A$1)),
    INDEX(_xlfn.ANCHORARRAY(_Helper_FilterResults!$A$1), ROW()-ROW($D$8)+1, 5),
    ""
)</f>
        <v>94945</v>
      </c>
      <c r="I215" s="28" t="str" cm="1">
        <f t="array" ref="I215">IF(
    ROW()-ROW($D$8)+1 &lt;= ROWS(_xlfn.ANCHORARRAY(_Helper_FilterResults!$A$1)),
    INDEX(_xlfn.ANCHORARRAY(_Helper_FilterResults!$A$1), ROW()-ROW($D$8)+1, 6),
    ""
)</f>
        <v>District 12</v>
      </c>
      <c r="J215" s="28" t="str" cm="1">
        <f t="array" ref="J215">IF(
    ROW()-ROW($D$8)+1 &lt;= ROWS(_xlfn.ANCHORARRAY(_Helper_FilterResults!$A$1)),
    INDEX(_xlfn.ANCHORARRAY(_Helper_FilterResults!$A$1), ROW()-ROW($D$8)+1, 7),
    ""
)</f>
        <v>District 2</v>
      </c>
      <c r="K215" s="28" t="str" cm="1">
        <f t="array" ref="K215">IF(
    ROW()-ROW($D$8)+1 &lt;= ROWS(_xlfn.ANCHORARRAY(_Helper_FilterResults!$A$1)),
    INDEX(_xlfn.ANCHORARRAY(_Helper_FilterResults!$A$1), ROW()-ROW($D$8)+1, 8),
    ""
)</f>
        <v>District 2</v>
      </c>
      <c r="L215" s="28" t="str" cm="1">
        <f t="array" ref="L215">IF(
    ROW()-ROW($D$8)+1 &lt;= ROWS(_xlfn.ANCHORARRAY(_Helper_FilterResults!$A$1)),
    INDEX(_xlfn.ANCHORARRAY(_Helper_FilterResults!$A$1), ROW()-ROW($D$8)+1, 9),
    ""
)</f>
        <v>District 2</v>
      </c>
      <c r="M215" s="28" t="str" cm="1">
        <f t="array" ref="M215">IF(
    ROW()-ROW($D$8)+1 &lt;= ROWS(_xlfn.ANCHORARRAY(_Helper_FilterResults!$A$1)),
    INDEX(_xlfn.ANCHORARRAY(_Helper_FilterResults!$A$1), ROW()-ROW($D$8)+1, 10),
    ""
)</f>
        <v>No</v>
      </c>
      <c r="N215" s="34" t="str" cm="1">
        <f t="array" ref="N215">IF(
    ROW()-ROW($D$8)+1 &lt;= ROWS(_xlfn.ANCHORARRAY(_Helper_FilterResults!$A$1)),
    INDEX(_xlfn.ANCHORARRAY(_Helper_FilterResults!$A$1), ROW()-ROW($D$8)+1, 11),
    ""
)</f>
        <v>No</v>
      </c>
      <c r="O215" s="28" t="str" cm="1">
        <f t="array" ref="O215">IF(
    ROW()-ROW($D$8)+1 &lt;= ROWS(_xlfn.ANCHORARRAY(_Helper_FilterResults!$A$1)),
    INDEX(_xlfn.ANCHORARRAY(_Helper_FilterResults!$A$1), ROW()-ROW($D$8)+1, 12),
    ""
)</f>
        <v>NA</v>
      </c>
      <c r="P215" s="33" t="str" cm="1">
        <f t="array" ref="P215">IF(
    ROW()-ROW($D$8)+1 &lt;= ROWS(_xlfn.ANCHORARRAY(_Helper_FilterResults!$A$1)),
    INDEX(_xlfn.ANCHORARRAY(_Helper_FilterResults!$A$1), ROW()-ROW($D$8)+1, 13),
    ""
)</f>
        <v>General Acute Care Hospital</v>
      </c>
      <c r="Q215" s="33" t="str" cm="1">
        <f t="array" ref="Q215">IF(
    ROW()-ROW($D$8)+1 &lt;= ROWS(_xlfn.ANCHORARRAY(_Helper_FilterResults!$A$1)),
    INDEX(_xlfn.ANCHORARRAY(_Helper_FilterResults!$A$1), ROW()-ROW($D$8)+1, 14),
    ""
)</f>
        <v>Non-Profit Corporation</v>
      </c>
    </row>
    <row r="216" spans="4:17" x14ac:dyDescent="0.3">
      <c r="D216" s="5" cm="1">
        <f t="array" ref="D216">IF(
    ROW()-ROW($D$8)+1 &lt;= ROWS(_xlfn.ANCHORARRAY(_Helper_FilterResults!$A$1)),
    INDEX(_xlfn.ANCHORARRAY(_Helper_FilterResults!$A$1), ROW()-ROW($D$8)+1, 1),
    ""
)</f>
        <v>106220733</v>
      </c>
      <c r="E216" s="5" t="str" cm="1">
        <f t="array" ref="E216">IF(
    ROW()-ROW($D$8)+1 &lt;= ROWS(_xlfn.ANCHORARRAY(_Helper_FilterResults!$A$1)),
    INDEX(_xlfn.ANCHORARRAY(_Helper_FilterResults!$A$1), ROW()-ROW($D$8)+1, 2),
    ""
)</f>
        <v>JOHN C FREMONT HEALTHCARE DISTRICT</v>
      </c>
      <c r="F216" s="5" t="str" cm="1">
        <f t="array" ref="F216">IF(
    ROW()-ROW($D$8)+1 &lt;= ROWS(_xlfn.ANCHORARRAY(_Helper_FilterResults!$A$1)),
    INDEX(_xlfn.ANCHORARRAY(_Helper_FilterResults!$A$1), ROW()-ROW($D$8)+1, 3),
    ""
)</f>
        <v>5189 HOSPITAL RD.</v>
      </c>
      <c r="G216" s="5" t="str" cm="1">
        <f t="array" ref="G216">IF(
    ROW()-ROW($D$8)+1 &lt;= ROWS(_xlfn.ANCHORARRAY(_Helper_FilterResults!$A$1)),
    INDEX(_xlfn.ANCHORARRAY(_Helper_FilterResults!$A$1), ROW()-ROW($D$8)+1, 4),
    ""
)</f>
        <v>MARIPOSA</v>
      </c>
      <c r="H216" s="5" cm="1">
        <f t="array" ref="H216">IF(
    ROW()-ROW($D$8)+1 &lt;= ROWS(_xlfn.ANCHORARRAY(_Helper_FilterResults!$A$1)),
    INDEX(_xlfn.ANCHORARRAY(_Helper_FilterResults!$A$1), ROW()-ROW($D$8)+1, 5),
    ""
)</f>
        <v>95338</v>
      </c>
      <c r="I216" s="28" t="str" cm="1">
        <f t="array" ref="I216">IF(
    ROW()-ROW($D$8)+1 &lt;= ROWS(_xlfn.ANCHORARRAY(_Helper_FilterResults!$A$1)),
    INDEX(_xlfn.ANCHORARRAY(_Helper_FilterResults!$A$1), ROW()-ROW($D$8)+1, 6),
    ""
)</f>
        <v>District 8</v>
      </c>
      <c r="J216" s="28" t="str" cm="1">
        <f t="array" ref="J216">IF(
    ROW()-ROW($D$8)+1 &lt;= ROWS(_xlfn.ANCHORARRAY(_Helper_FilterResults!$A$1)),
    INDEX(_xlfn.ANCHORARRAY(_Helper_FilterResults!$A$1), ROW()-ROW($D$8)+1, 7),
    ""
)</f>
        <v>District 4</v>
      </c>
      <c r="K216" s="28" t="str" cm="1">
        <f t="array" ref="K216">IF(
    ROW()-ROW($D$8)+1 &lt;= ROWS(_xlfn.ANCHORARRAY(_Helper_FilterResults!$A$1)),
    INDEX(_xlfn.ANCHORARRAY(_Helper_FilterResults!$A$1), ROW()-ROW($D$8)+1, 8),
    ""
)</f>
        <v>District 5</v>
      </c>
      <c r="L216" s="28" t="str" cm="1">
        <f t="array" ref="L216">IF(
    ROW()-ROW($D$8)+1 &lt;= ROWS(_xlfn.ANCHORARRAY(_Helper_FilterResults!$A$1)),
    INDEX(_xlfn.ANCHORARRAY(_Helper_FilterResults!$A$1), ROW()-ROW($D$8)+1, 9),
    ""
)</f>
        <v>District 5</v>
      </c>
      <c r="M216" s="28" t="str" cm="1">
        <f t="array" ref="M216">IF(
    ROW()-ROW($D$8)+1 &lt;= ROWS(_xlfn.ANCHORARRAY(_Helper_FilterResults!$A$1)),
    INDEX(_xlfn.ANCHORARRAY(_Helper_FilterResults!$A$1), ROW()-ROW($D$8)+1, 10),
    ""
)</f>
        <v>No</v>
      </c>
      <c r="N216" s="34" t="str" cm="1">
        <f t="array" ref="N216">IF(
    ROW()-ROW($D$8)+1 &lt;= ROWS(_xlfn.ANCHORARRAY(_Helper_FilterResults!$A$1)),
    INDEX(_xlfn.ANCHORARRAY(_Helper_FilterResults!$A$1), ROW()-ROW($D$8)+1, 11),
    ""
)</f>
        <v>Yes</v>
      </c>
      <c r="O216" s="28" t="str" cm="1">
        <f t="array" ref="O216">IF(
    ROW()-ROW($D$8)+1 &lt;= ROWS(_xlfn.ANCHORARRAY(_Helper_FilterResults!$A$1)),
    INDEX(_xlfn.ANCHORARRAY(_Helper_FilterResults!$A$1), ROW()-ROW($D$8)+1, 12),
    ""
)</f>
        <v>NA</v>
      </c>
      <c r="P216" s="33" t="str" cm="1">
        <f t="array" ref="P216">IF(
    ROW()-ROW($D$8)+1 &lt;= ROWS(_xlfn.ANCHORARRAY(_Helper_FilterResults!$A$1)),
    INDEX(_xlfn.ANCHORARRAY(_Helper_FilterResults!$A$1), ROW()-ROW($D$8)+1, 13),
    ""
)</f>
        <v>General Acute Care Hospital</v>
      </c>
      <c r="Q216" s="33" t="str" cm="1">
        <f t="array" ref="Q216">IF(
    ROW()-ROW($D$8)+1 &lt;= ROWS(_xlfn.ANCHORARRAY(_Helper_FilterResults!$A$1)),
    INDEX(_xlfn.ANCHORARRAY(_Helper_FilterResults!$A$1), ROW()-ROW($D$8)+1, 14),
    ""
)</f>
        <v>District</v>
      </c>
    </row>
    <row r="217" spans="4:17" x14ac:dyDescent="0.3">
      <c r="D217" s="5" cm="1">
        <f t="array" ref="D217">IF(
    ROW()-ROW($D$8)+1 &lt;= ROWS(_xlfn.ANCHORARRAY(_Helper_FilterResults!$A$1)),
    INDEX(_xlfn.ANCHORARRAY(_Helper_FilterResults!$A$1), ROW()-ROW($D$8)+1, 1),
    ""
)</f>
        <v>106231013</v>
      </c>
      <c r="E217" s="5" t="str" cm="1">
        <f t="array" ref="E217">IF(
    ROW()-ROW($D$8)+1 &lt;= ROWS(_xlfn.ANCHORARRAY(_Helper_FilterResults!$A$1)),
    INDEX(_xlfn.ANCHORARRAY(_Helper_FilterResults!$A$1), ROW()-ROW($D$8)+1, 2),
    ""
)</f>
        <v>ADVENTIST HEALTH MENDOCINO COAST</v>
      </c>
      <c r="F217" s="5" t="str" cm="1">
        <f t="array" ref="F217">IF(
    ROW()-ROW($D$8)+1 &lt;= ROWS(_xlfn.ANCHORARRAY(_Helper_FilterResults!$A$1)),
    INDEX(_xlfn.ANCHORARRAY(_Helper_FilterResults!$A$1), ROW()-ROW($D$8)+1, 3),
    ""
)</f>
        <v>700 RIVER DRIVE</v>
      </c>
      <c r="G217" s="5" t="str" cm="1">
        <f t="array" ref="G217">IF(
    ROW()-ROW($D$8)+1 &lt;= ROWS(_xlfn.ANCHORARRAY(_Helper_FilterResults!$A$1)),
    INDEX(_xlfn.ANCHORARRAY(_Helper_FilterResults!$A$1), ROW()-ROW($D$8)+1, 4),
    ""
)</f>
        <v>FORT BRAGG</v>
      </c>
      <c r="H217" s="5" cm="1">
        <f t="array" ref="H217">IF(
    ROW()-ROW($D$8)+1 &lt;= ROWS(_xlfn.ANCHORARRAY(_Helper_FilterResults!$A$1)),
    INDEX(_xlfn.ANCHORARRAY(_Helper_FilterResults!$A$1), ROW()-ROW($D$8)+1, 5),
    ""
)</f>
        <v>95437</v>
      </c>
      <c r="I217" s="28" t="str" cm="1">
        <f t="array" ref="I217">IF(
    ROW()-ROW($D$8)+1 &lt;= ROWS(_xlfn.ANCHORARRAY(_Helper_FilterResults!$A$1)),
    INDEX(_xlfn.ANCHORARRAY(_Helper_FilterResults!$A$1), ROW()-ROW($D$8)+1, 6),
    ""
)</f>
        <v>District 2</v>
      </c>
      <c r="J217" s="28" t="str" cm="1">
        <f t="array" ref="J217">IF(
    ROW()-ROW($D$8)+1 &lt;= ROWS(_xlfn.ANCHORARRAY(_Helper_FilterResults!$A$1)),
    INDEX(_xlfn.ANCHORARRAY(_Helper_FilterResults!$A$1), ROW()-ROW($D$8)+1, 7),
    ""
)</f>
        <v>District 2</v>
      </c>
      <c r="K217" s="28" t="str" cm="1">
        <f t="array" ref="K217">IF(
    ROW()-ROW($D$8)+1 &lt;= ROWS(_xlfn.ANCHORARRAY(_Helper_FilterResults!$A$1)),
    INDEX(_xlfn.ANCHORARRAY(_Helper_FilterResults!$A$1), ROW()-ROW($D$8)+1, 8),
    ""
)</f>
        <v>District 2</v>
      </c>
      <c r="L217" s="28" t="str" cm="1">
        <f t="array" ref="L217">IF(
    ROW()-ROW($D$8)+1 &lt;= ROWS(_xlfn.ANCHORARRAY(_Helper_FilterResults!$A$1)),
    INDEX(_xlfn.ANCHORARRAY(_Helper_FilterResults!$A$1), ROW()-ROW($D$8)+1, 9),
    ""
)</f>
        <v>District 2</v>
      </c>
      <c r="M217" s="28" t="str" cm="1">
        <f t="array" ref="M217">IF(
    ROW()-ROW($D$8)+1 &lt;= ROWS(_xlfn.ANCHORARRAY(_Helper_FilterResults!$A$1)),
    INDEX(_xlfn.ANCHORARRAY(_Helper_FilterResults!$A$1), ROW()-ROW($D$8)+1, 10),
    ""
)</f>
        <v>No</v>
      </c>
      <c r="N217" s="34" t="str" cm="1">
        <f t="array" ref="N217">IF(
    ROW()-ROW($D$8)+1 &lt;= ROWS(_xlfn.ANCHORARRAY(_Helper_FilterResults!$A$1)),
    INDEX(_xlfn.ANCHORARRAY(_Helper_FilterResults!$A$1), ROW()-ROW($D$8)+1, 11),
    ""
)</f>
        <v>Yes</v>
      </c>
      <c r="O217" s="28" t="str" cm="1">
        <f t="array" ref="O217">IF(
    ROW()-ROW($D$8)+1 &lt;= ROWS(_xlfn.ANCHORARRAY(_Helper_FilterResults!$A$1)),
    INDEX(_xlfn.ANCHORARRAY(_Helper_FilterResults!$A$1), ROW()-ROW($D$8)+1, 12),
    ""
)</f>
        <v>NA</v>
      </c>
      <c r="P217" s="33" t="str" cm="1">
        <f t="array" ref="P217">IF(
    ROW()-ROW($D$8)+1 &lt;= ROWS(_xlfn.ANCHORARRAY(_Helper_FilterResults!$A$1)),
    INDEX(_xlfn.ANCHORARRAY(_Helper_FilterResults!$A$1), ROW()-ROW($D$8)+1, 13),
    ""
)</f>
        <v>General Acute Care Hospital</v>
      </c>
      <c r="Q217" s="33" t="str" cm="1">
        <f t="array" ref="Q217">IF(
    ROW()-ROW($D$8)+1 &lt;= ROWS(_xlfn.ANCHORARRAY(_Helper_FilterResults!$A$1)),
    INDEX(_xlfn.ANCHORARRAY(_Helper_FilterResults!$A$1), ROW()-ROW($D$8)+1, 14),
    ""
)</f>
        <v>Non-Profit Corporation</v>
      </c>
    </row>
    <row r="218" spans="4:17" x14ac:dyDescent="0.3">
      <c r="D218" s="5" cm="1">
        <f t="array" ref="D218">IF(
    ROW()-ROW($D$8)+1 &lt;= ROWS(_xlfn.ANCHORARRAY(_Helper_FilterResults!$A$1)),
    INDEX(_xlfn.ANCHORARRAY(_Helper_FilterResults!$A$1), ROW()-ROW($D$8)+1, 1),
    ""
)</f>
        <v>106231396</v>
      </c>
      <c r="E218" s="5" t="str" cm="1">
        <f t="array" ref="E218">IF(
    ROW()-ROW($D$8)+1 &lt;= ROWS(_xlfn.ANCHORARRAY(_Helper_FilterResults!$A$1)),
    INDEX(_xlfn.ANCHORARRAY(_Helper_FilterResults!$A$1), ROW()-ROW($D$8)+1, 2),
    ""
)</f>
        <v>ADVENTIST HEALTH UKIAH VALLEY</v>
      </c>
      <c r="F218" s="5" t="str" cm="1">
        <f t="array" ref="F218">IF(
    ROW()-ROW($D$8)+1 &lt;= ROWS(_xlfn.ANCHORARRAY(_Helper_FilterResults!$A$1)),
    INDEX(_xlfn.ANCHORARRAY(_Helper_FilterResults!$A$1), ROW()-ROW($D$8)+1, 3),
    ""
)</f>
        <v>275 HOSPITAL DRIVE</v>
      </c>
      <c r="G218" s="5" t="str" cm="1">
        <f t="array" ref="G218">IF(
    ROW()-ROW($D$8)+1 &lt;= ROWS(_xlfn.ANCHORARRAY(_Helper_FilterResults!$A$1)),
    INDEX(_xlfn.ANCHORARRAY(_Helper_FilterResults!$A$1), ROW()-ROW($D$8)+1, 4),
    ""
)</f>
        <v>UKIAH</v>
      </c>
      <c r="H218" s="5" cm="1">
        <f t="array" ref="H218">IF(
    ROW()-ROW($D$8)+1 &lt;= ROWS(_xlfn.ANCHORARRAY(_Helper_FilterResults!$A$1)),
    INDEX(_xlfn.ANCHORARRAY(_Helper_FilterResults!$A$1), ROW()-ROW($D$8)+1, 5),
    ""
)</f>
        <v>95482</v>
      </c>
      <c r="I218" s="28" t="str" cm="1">
        <f t="array" ref="I218">IF(
    ROW()-ROW($D$8)+1 &lt;= ROWS(_xlfn.ANCHORARRAY(_Helper_FilterResults!$A$1)),
    INDEX(_xlfn.ANCHORARRAY(_Helper_FilterResults!$A$1), ROW()-ROW($D$8)+1, 6),
    ""
)</f>
        <v>District 2</v>
      </c>
      <c r="J218" s="28" t="str" cm="1">
        <f t="array" ref="J218">IF(
    ROW()-ROW($D$8)+1 &lt;= ROWS(_xlfn.ANCHORARRAY(_Helper_FilterResults!$A$1)),
    INDEX(_xlfn.ANCHORARRAY(_Helper_FilterResults!$A$1), ROW()-ROW($D$8)+1, 7),
    ""
)</f>
        <v>District 2</v>
      </c>
      <c r="K218" s="28" t="str" cm="1">
        <f t="array" ref="K218">IF(
    ROW()-ROW($D$8)+1 &lt;= ROWS(_xlfn.ANCHORARRAY(_Helper_FilterResults!$A$1)),
    INDEX(_xlfn.ANCHORARRAY(_Helper_FilterResults!$A$1), ROW()-ROW($D$8)+1, 8),
    ""
)</f>
        <v>District 2</v>
      </c>
      <c r="L218" s="28" t="str" cm="1">
        <f t="array" ref="L218">IF(
    ROW()-ROW($D$8)+1 &lt;= ROWS(_xlfn.ANCHORARRAY(_Helper_FilterResults!$A$1)),
    INDEX(_xlfn.ANCHORARRAY(_Helper_FilterResults!$A$1), ROW()-ROW($D$8)+1, 9),
    ""
)</f>
        <v>District 1</v>
      </c>
      <c r="M218" s="28" t="str" cm="1">
        <f t="array" ref="M218">IF(
    ROW()-ROW($D$8)+1 &lt;= ROWS(_xlfn.ANCHORARRAY(_Helper_FilterResults!$A$1)),
    INDEX(_xlfn.ANCHORARRAY(_Helper_FilterResults!$A$1), ROW()-ROW($D$8)+1, 10),
    ""
)</f>
        <v>No</v>
      </c>
      <c r="N218" s="34" t="str" cm="1">
        <f t="array" ref="N218">IF(
    ROW()-ROW($D$8)+1 &lt;= ROWS(_xlfn.ANCHORARRAY(_Helper_FilterResults!$A$1)),
    INDEX(_xlfn.ANCHORARRAY(_Helper_FilterResults!$A$1), ROW()-ROW($D$8)+1, 11),
    ""
)</f>
        <v>Yes</v>
      </c>
      <c r="O218" s="28" t="str" cm="1">
        <f t="array" ref="O218">IF(
    ROW()-ROW($D$8)+1 &lt;= ROWS(_xlfn.ANCHORARRAY(_Helper_FilterResults!$A$1)),
    INDEX(_xlfn.ANCHORARRAY(_Helper_FilterResults!$A$1), ROW()-ROW($D$8)+1, 12),
    ""
)</f>
        <v>Level IV</v>
      </c>
      <c r="P218" s="33" t="str" cm="1">
        <f t="array" ref="P218">IF(
    ROW()-ROW($D$8)+1 &lt;= ROWS(_xlfn.ANCHORARRAY(_Helper_FilterResults!$A$1)),
    INDEX(_xlfn.ANCHORARRAY(_Helper_FilterResults!$A$1), ROW()-ROW($D$8)+1, 13),
    ""
)</f>
        <v>General Acute Care Hospital</v>
      </c>
      <c r="Q218" s="33" t="str" cm="1">
        <f t="array" ref="Q218">IF(
    ROW()-ROW($D$8)+1 &lt;= ROWS(_xlfn.ANCHORARRAY(_Helper_FilterResults!$A$1)),
    INDEX(_xlfn.ANCHORARRAY(_Helper_FilterResults!$A$1), ROW()-ROW($D$8)+1, 14),
    ""
)</f>
        <v>Non-Profit Corporation</v>
      </c>
    </row>
    <row r="219" spans="4:17" x14ac:dyDescent="0.3">
      <c r="D219" s="5" cm="1">
        <f t="array" ref="D219">IF(
    ROW()-ROW($D$8)+1 &lt;= ROWS(_xlfn.ANCHORARRAY(_Helper_FilterResults!$A$1)),
    INDEX(_xlfn.ANCHORARRAY(_Helper_FilterResults!$A$1), ROW()-ROW($D$8)+1, 1),
    ""
)</f>
        <v>106234038</v>
      </c>
      <c r="E219" s="5" t="str" cm="1">
        <f t="array" ref="E219">IF(
    ROW()-ROW($D$8)+1 &lt;= ROWS(_xlfn.ANCHORARRAY(_Helper_FilterResults!$A$1)),
    INDEX(_xlfn.ANCHORARRAY(_Helper_FilterResults!$A$1), ROW()-ROW($D$8)+1, 2),
    ""
)</f>
        <v>ADVENTIST HEALTH HOWARD MEMORIAL</v>
      </c>
      <c r="F219" s="5" t="str" cm="1">
        <f t="array" ref="F219">IF(
    ROW()-ROW($D$8)+1 &lt;= ROWS(_xlfn.ANCHORARRAY(_Helper_FilterResults!$A$1)),
    INDEX(_xlfn.ANCHORARRAY(_Helper_FilterResults!$A$1), ROW()-ROW($D$8)+1, 3),
    ""
)</f>
        <v>1 MARCELA DRIVE</v>
      </c>
      <c r="G219" s="5" t="str" cm="1">
        <f t="array" ref="G219">IF(
    ROW()-ROW($D$8)+1 &lt;= ROWS(_xlfn.ANCHORARRAY(_Helper_FilterResults!$A$1)),
    INDEX(_xlfn.ANCHORARRAY(_Helper_FilterResults!$A$1), ROW()-ROW($D$8)+1, 4),
    ""
)</f>
        <v>WILLITS</v>
      </c>
      <c r="H219" s="5" cm="1">
        <f t="array" ref="H219">IF(
    ROW()-ROW($D$8)+1 &lt;= ROWS(_xlfn.ANCHORARRAY(_Helper_FilterResults!$A$1)),
    INDEX(_xlfn.ANCHORARRAY(_Helper_FilterResults!$A$1), ROW()-ROW($D$8)+1, 5),
    ""
)</f>
        <v>95490</v>
      </c>
      <c r="I219" s="28" t="str" cm="1">
        <f t="array" ref="I219">IF(
    ROW()-ROW($D$8)+1 &lt;= ROWS(_xlfn.ANCHORARRAY(_Helper_FilterResults!$A$1)),
    INDEX(_xlfn.ANCHORARRAY(_Helper_FilterResults!$A$1), ROW()-ROW($D$8)+1, 6),
    ""
)</f>
        <v>District 2</v>
      </c>
      <c r="J219" s="28" t="str" cm="1">
        <f t="array" ref="J219">IF(
    ROW()-ROW($D$8)+1 &lt;= ROWS(_xlfn.ANCHORARRAY(_Helper_FilterResults!$A$1)),
    INDEX(_xlfn.ANCHORARRAY(_Helper_FilterResults!$A$1), ROW()-ROW($D$8)+1, 7),
    ""
)</f>
        <v>District 2</v>
      </c>
      <c r="K219" s="28" t="str" cm="1">
        <f t="array" ref="K219">IF(
    ROW()-ROW($D$8)+1 &lt;= ROWS(_xlfn.ANCHORARRAY(_Helper_FilterResults!$A$1)),
    INDEX(_xlfn.ANCHORARRAY(_Helper_FilterResults!$A$1), ROW()-ROW($D$8)+1, 8),
    ""
)</f>
        <v>District 2</v>
      </c>
      <c r="L219" s="28" t="str" cm="1">
        <f t="array" ref="L219">IF(
    ROW()-ROW($D$8)+1 &lt;= ROWS(_xlfn.ANCHORARRAY(_Helper_FilterResults!$A$1)),
    INDEX(_xlfn.ANCHORARRAY(_Helper_FilterResults!$A$1), ROW()-ROW($D$8)+1, 9),
    ""
)</f>
        <v>District 1</v>
      </c>
      <c r="M219" s="28" t="str" cm="1">
        <f t="array" ref="M219">IF(
    ROW()-ROW($D$8)+1 &lt;= ROWS(_xlfn.ANCHORARRAY(_Helper_FilterResults!$A$1)),
    INDEX(_xlfn.ANCHORARRAY(_Helper_FilterResults!$A$1), ROW()-ROW($D$8)+1, 10),
    ""
)</f>
        <v>No</v>
      </c>
      <c r="N219" s="34" t="str" cm="1">
        <f t="array" ref="N219">IF(
    ROW()-ROW($D$8)+1 &lt;= ROWS(_xlfn.ANCHORARRAY(_Helper_FilterResults!$A$1)),
    INDEX(_xlfn.ANCHORARRAY(_Helper_FilterResults!$A$1), ROW()-ROW($D$8)+1, 11),
    ""
)</f>
        <v>Yes</v>
      </c>
      <c r="O219" s="28" t="str" cm="1">
        <f t="array" ref="O219">IF(
    ROW()-ROW($D$8)+1 &lt;= ROWS(_xlfn.ANCHORARRAY(_Helper_FilterResults!$A$1)),
    INDEX(_xlfn.ANCHORARRAY(_Helper_FilterResults!$A$1), ROW()-ROW($D$8)+1, 12),
    ""
)</f>
        <v>Level IV</v>
      </c>
      <c r="P219" s="33" t="str" cm="1">
        <f t="array" ref="P219">IF(
    ROW()-ROW($D$8)+1 &lt;= ROWS(_xlfn.ANCHORARRAY(_Helper_FilterResults!$A$1)),
    INDEX(_xlfn.ANCHORARRAY(_Helper_FilterResults!$A$1), ROW()-ROW($D$8)+1, 13),
    ""
)</f>
        <v>General Acute Care Hospital</v>
      </c>
      <c r="Q219" s="33" t="str" cm="1">
        <f t="array" ref="Q219">IF(
    ROW()-ROW($D$8)+1 &lt;= ROWS(_xlfn.ANCHORARRAY(_Helper_FilterResults!$A$1)),
    INDEX(_xlfn.ANCHORARRAY(_Helper_FilterResults!$A$1), ROW()-ROW($D$8)+1, 14),
    ""
)</f>
        <v>Non-Profit Corporation</v>
      </c>
    </row>
    <row r="220" spans="4:17" x14ac:dyDescent="0.3">
      <c r="D220" s="5" cm="1">
        <f t="array" ref="D220">IF(
    ROW()-ROW($D$8)+1 &lt;= ROWS(_xlfn.ANCHORARRAY(_Helper_FilterResults!$A$1)),
    INDEX(_xlfn.ANCHORARRAY(_Helper_FilterResults!$A$1), ROW()-ROW($D$8)+1, 1),
    ""
)</f>
        <v>106240924</v>
      </c>
      <c r="E220" s="5" t="str" cm="1">
        <f t="array" ref="E220">IF(
    ROW()-ROW($D$8)+1 &lt;= ROWS(_xlfn.ANCHORARRAY(_Helper_FilterResults!$A$1)),
    INDEX(_xlfn.ANCHORARRAY(_Helper_FilterResults!$A$1), ROW()-ROW($D$8)+1, 2),
    ""
)</f>
        <v>MEMORIAL HOSPITAL LOS BANOS</v>
      </c>
      <c r="F220" s="5" t="str" cm="1">
        <f t="array" ref="F220">IF(
    ROW()-ROW($D$8)+1 &lt;= ROWS(_xlfn.ANCHORARRAY(_Helper_FilterResults!$A$1)),
    INDEX(_xlfn.ANCHORARRAY(_Helper_FilterResults!$A$1), ROW()-ROW($D$8)+1, 3),
    ""
)</f>
        <v>520 WEST I STREET</v>
      </c>
      <c r="G220" s="5" t="str" cm="1">
        <f t="array" ref="G220">IF(
    ROW()-ROW($D$8)+1 &lt;= ROWS(_xlfn.ANCHORARRAY(_Helper_FilterResults!$A$1)),
    INDEX(_xlfn.ANCHORARRAY(_Helper_FilterResults!$A$1), ROW()-ROW($D$8)+1, 4),
    ""
)</f>
        <v>LOS BANOS</v>
      </c>
      <c r="H220" s="5" cm="1">
        <f t="array" ref="H220">IF(
    ROW()-ROW($D$8)+1 &lt;= ROWS(_xlfn.ANCHORARRAY(_Helper_FilterResults!$A$1)),
    INDEX(_xlfn.ANCHORARRAY(_Helper_FilterResults!$A$1), ROW()-ROW($D$8)+1, 5),
    ""
)</f>
        <v>93635</v>
      </c>
      <c r="I220" s="28" t="str" cm="1">
        <f t="array" ref="I220">IF(
    ROW()-ROW($D$8)+1 &lt;= ROWS(_xlfn.ANCHORARRAY(_Helper_FilterResults!$A$1)),
    INDEX(_xlfn.ANCHORARRAY(_Helper_FilterResults!$A$1), ROW()-ROW($D$8)+1, 6),
    ""
)</f>
        <v>District 27</v>
      </c>
      <c r="J220" s="28" t="str" cm="1">
        <f t="array" ref="J220">IF(
    ROW()-ROW($D$8)+1 &lt;= ROWS(_xlfn.ANCHORARRAY(_Helper_FilterResults!$A$1)),
    INDEX(_xlfn.ANCHORARRAY(_Helper_FilterResults!$A$1), ROW()-ROW($D$8)+1, 7),
    ""
)</f>
        <v>District 14</v>
      </c>
      <c r="K220" s="28" t="str" cm="1">
        <f t="array" ref="K220">IF(
    ROW()-ROW($D$8)+1 &lt;= ROWS(_xlfn.ANCHORARRAY(_Helper_FilterResults!$A$1)),
    INDEX(_xlfn.ANCHORARRAY(_Helper_FilterResults!$A$1), ROW()-ROW($D$8)+1, 8),
    ""
)</f>
        <v>District 13</v>
      </c>
      <c r="L220" s="28" t="str" cm="1">
        <f t="array" ref="L220">IF(
    ROW()-ROW($D$8)+1 &lt;= ROWS(_xlfn.ANCHORARRAY(_Helper_FilterResults!$A$1)),
    INDEX(_xlfn.ANCHORARRAY(_Helper_FilterResults!$A$1), ROW()-ROW($D$8)+1, 9),
    ""
)</f>
        <v>District 13</v>
      </c>
      <c r="M220" s="28" t="str" cm="1">
        <f t="array" ref="M220">IF(
    ROW()-ROW($D$8)+1 &lt;= ROWS(_xlfn.ANCHORARRAY(_Helper_FilterResults!$A$1)),
    INDEX(_xlfn.ANCHORARRAY(_Helper_FilterResults!$A$1), ROW()-ROW($D$8)+1, 10),
    ""
)</f>
        <v>No</v>
      </c>
      <c r="N220" s="34" t="str" cm="1">
        <f t="array" ref="N220">IF(
    ROW()-ROW($D$8)+1 &lt;= ROWS(_xlfn.ANCHORARRAY(_Helper_FilterResults!$A$1)),
    INDEX(_xlfn.ANCHORARRAY(_Helper_FilterResults!$A$1), ROW()-ROW($D$8)+1, 11),
    ""
)</f>
        <v>Yes</v>
      </c>
      <c r="O220" s="28" t="str" cm="1">
        <f t="array" ref="O220">IF(
    ROW()-ROW($D$8)+1 &lt;= ROWS(_xlfn.ANCHORARRAY(_Helper_FilterResults!$A$1)),
    INDEX(_xlfn.ANCHORARRAY(_Helper_FilterResults!$A$1), ROW()-ROW($D$8)+1, 12),
    ""
)</f>
        <v>NA</v>
      </c>
      <c r="P220" s="33" t="str" cm="1">
        <f t="array" ref="P220">IF(
    ROW()-ROW($D$8)+1 &lt;= ROWS(_xlfn.ANCHORARRAY(_Helper_FilterResults!$A$1)),
    INDEX(_xlfn.ANCHORARRAY(_Helper_FilterResults!$A$1), ROW()-ROW($D$8)+1, 13),
    ""
)</f>
        <v>General Acute Care Hospital</v>
      </c>
      <c r="Q220" s="33" t="str" cm="1">
        <f t="array" ref="Q220">IF(
    ROW()-ROW($D$8)+1 &lt;= ROWS(_xlfn.ANCHORARRAY(_Helper_FilterResults!$A$1)),
    INDEX(_xlfn.ANCHORARRAY(_Helper_FilterResults!$A$1), ROW()-ROW($D$8)+1, 14),
    ""
)</f>
        <v>Non-Profit Corporation</v>
      </c>
    </row>
    <row r="221" spans="4:17" x14ac:dyDescent="0.3">
      <c r="D221" s="5" cm="1">
        <f t="array" ref="D221">IF(
    ROW()-ROW($D$8)+1 &lt;= ROWS(_xlfn.ANCHORARRAY(_Helper_FilterResults!$A$1)),
    INDEX(_xlfn.ANCHORARRAY(_Helper_FilterResults!$A$1), ROW()-ROW($D$8)+1, 1),
    ""
)</f>
        <v>106240942</v>
      </c>
      <c r="E221" s="5" t="str" cm="1">
        <f t="array" ref="E221">IF(
    ROW()-ROW($D$8)+1 &lt;= ROWS(_xlfn.ANCHORARRAY(_Helper_FilterResults!$A$1)),
    INDEX(_xlfn.ANCHORARRAY(_Helper_FilterResults!$A$1), ROW()-ROW($D$8)+1, 2),
    ""
)</f>
        <v>MERCY MEDICAL CENTER - MERCED</v>
      </c>
      <c r="F221" s="5" t="str" cm="1">
        <f t="array" ref="F221">IF(
    ROW()-ROW($D$8)+1 &lt;= ROWS(_xlfn.ANCHORARRAY(_Helper_FilterResults!$A$1)),
    INDEX(_xlfn.ANCHORARRAY(_Helper_FilterResults!$A$1), ROW()-ROW($D$8)+1, 3),
    ""
)</f>
        <v>333  MERCY AVENUE</v>
      </c>
      <c r="G221" s="5" t="str" cm="1">
        <f t="array" ref="G221">IF(
    ROW()-ROW($D$8)+1 &lt;= ROWS(_xlfn.ANCHORARRAY(_Helper_FilterResults!$A$1)),
    INDEX(_xlfn.ANCHORARRAY(_Helper_FilterResults!$A$1), ROW()-ROW($D$8)+1, 4),
    ""
)</f>
        <v>MERCED</v>
      </c>
      <c r="H221" s="5" cm="1">
        <f t="array" ref="H221">IF(
    ROW()-ROW($D$8)+1 &lt;= ROWS(_xlfn.ANCHORARRAY(_Helper_FilterResults!$A$1)),
    INDEX(_xlfn.ANCHORARRAY(_Helper_FilterResults!$A$1), ROW()-ROW($D$8)+1, 5),
    ""
)</f>
        <v>95340</v>
      </c>
      <c r="I221" s="28" t="str" cm="1">
        <f t="array" ref="I221">IF(
    ROW()-ROW($D$8)+1 &lt;= ROWS(_xlfn.ANCHORARRAY(_Helper_FilterResults!$A$1)),
    INDEX(_xlfn.ANCHORARRAY(_Helper_FilterResults!$A$1), ROW()-ROW($D$8)+1, 6),
    ""
)</f>
        <v>District 27</v>
      </c>
      <c r="J221" s="28" t="str" cm="1">
        <f t="array" ref="J221">IF(
    ROW()-ROW($D$8)+1 &lt;= ROWS(_xlfn.ANCHORARRAY(_Helper_FilterResults!$A$1)),
    INDEX(_xlfn.ANCHORARRAY(_Helper_FilterResults!$A$1), ROW()-ROW($D$8)+1, 7),
    ""
)</f>
        <v>District 14</v>
      </c>
      <c r="K221" s="28" t="str" cm="1">
        <f t="array" ref="K221">IF(
    ROW()-ROW($D$8)+1 &lt;= ROWS(_xlfn.ANCHORARRAY(_Helper_FilterResults!$A$1)),
    INDEX(_xlfn.ANCHORARRAY(_Helper_FilterResults!$A$1), ROW()-ROW($D$8)+1, 8),
    ""
)</f>
        <v>District 13</v>
      </c>
      <c r="L221" s="28" t="str" cm="1">
        <f t="array" ref="L221">IF(
    ROW()-ROW($D$8)+1 &lt;= ROWS(_xlfn.ANCHORARRAY(_Helper_FilterResults!$A$1)),
    INDEX(_xlfn.ANCHORARRAY(_Helper_FilterResults!$A$1), ROW()-ROW($D$8)+1, 9),
    ""
)</f>
        <v>District 13</v>
      </c>
      <c r="M221" s="28" t="str" cm="1">
        <f t="array" ref="M221">IF(
    ROW()-ROW($D$8)+1 &lt;= ROWS(_xlfn.ANCHORARRAY(_Helper_FilterResults!$A$1)),
    INDEX(_xlfn.ANCHORARRAY(_Helper_FilterResults!$A$1), ROW()-ROW($D$8)+1, 10),
    ""
)</f>
        <v>No</v>
      </c>
      <c r="N221" s="34" t="str" cm="1">
        <f t="array" ref="N221">IF(
    ROW()-ROW($D$8)+1 &lt;= ROWS(_xlfn.ANCHORARRAY(_Helper_FilterResults!$A$1)),
    INDEX(_xlfn.ANCHORARRAY(_Helper_FilterResults!$A$1), ROW()-ROW($D$8)+1, 11),
    ""
)</f>
        <v>No</v>
      </c>
      <c r="O221" s="28" t="str" cm="1">
        <f t="array" ref="O221">IF(
    ROW()-ROW($D$8)+1 &lt;= ROWS(_xlfn.ANCHORARRAY(_Helper_FilterResults!$A$1)),
    INDEX(_xlfn.ANCHORARRAY(_Helper_FilterResults!$A$1), ROW()-ROW($D$8)+1, 12),
    ""
)</f>
        <v>NA</v>
      </c>
      <c r="P221" s="33" t="str" cm="1">
        <f t="array" ref="P221">IF(
    ROW()-ROW($D$8)+1 &lt;= ROWS(_xlfn.ANCHORARRAY(_Helper_FilterResults!$A$1)),
    INDEX(_xlfn.ANCHORARRAY(_Helper_FilterResults!$A$1), ROW()-ROW($D$8)+1, 13),
    ""
)</f>
        <v>General Acute Care Hospital</v>
      </c>
      <c r="Q221" s="33" t="str" cm="1">
        <f t="array" ref="Q221">IF(
    ROW()-ROW($D$8)+1 &lt;= ROWS(_xlfn.ANCHORARRAY(_Helper_FilterResults!$A$1)),
    INDEX(_xlfn.ANCHORARRAY(_Helper_FilterResults!$A$1), ROW()-ROW($D$8)+1, 14),
    ""
)</f>
        <v>Non-Profit Corporation</v>
      </c>
    </row>
    <row r="222" spans="4:17" x14ac:dyDescent="0.3">
      <c r="D222" s="5" cm="1">
        <f t="array" ref="D222">IF(
    ROW()-ROW($D$8)+1 &lt;= ROWS(_xlfn.ANCHORARRAY(_Helper_FilterResults!$A$1)),
    INDEX(_xlfn.ANCHORARRAY(_Helper_FilterResults!$A$1), ROW()-ROW($D$8)+1, 1),
    ""
)</f>
        <v>106244027</v>
      </c>
      <c r="E222" s="5" t="str" cm="1">
        <f t="array" ref="E222">IF(
    ROW()-ROW($D$8)+1 &lt;= ROWS(_xlfn.ANCHORARRAY(_Helper_FilterResults!$A$1)),
    INDEX(_xlfn.ANCHORARRAY(_Helper_FilterResults!$A$1), ROW()-ROW($D$8)+1, 2),
    ""
)</f>
        <v>MARIE GREEN PSYCHIATRIC CENTER - P H F</v>
      </c>
      <c r="F222" s="5" t="str" cm="1">
        <f t="array" ref="F222">IF(
    ROW()-ROW($D$8)+1 &lt;= ROWS(_xlfn.ANCHORARRAY(_Helper_FilterResults!$A$1)),
    INDEX(_xlfn.ANCHORARRAY(_Helper_FilterResults!$A$1), ROW()-ROW($D$8)+1, 3),
    ""
)</f>
        <v>300 EAST 15TH STREET</v>
      </c>
      <c r="G222" s="5" t="str" cm="1">
        <f t="array" ref="G222">IF(
    ROW()-ROW($D$8)+1 &lt;= ROWS(_xlfn.ANCHORARRAY(_Helper_FilterResults!$A$1)),
    INDEX(_xlfn.ANCHORARRAY(_Helper_FilterResults!$A$1), ROW()-ROW($D$8)+1, 4),
    ""
)</f>
        <v>MERCED</v>
      </c>
      <c r="H222" s="5" cm="1">
        <f t="array" ref="H222">IF(
    ROW()-ROW($D$8)+1 &lt;= ROWS(_xlfn.ANCHORARRAY(_Helper_FilterResults!$A$1)),
    INDEX(_xlfn.ANCHORARRAY(_Helper_FilterResults!$A$1), ROW()-ROW($D$8)+1, 5),
    ""
)</f>
        <v>95340</v>
      </c>
      <c r="I222" s="28" t="str" cm="1">
        <f t="array" ref="I222">IF(
    ROW()-ROW($D$8)+1 &lt;= ROWS(_xlfn.ANCHORARRAY(_Helper_FilterResults!$A$1)),
    INDEX(_xlfn.ANCHORARRAY(_Helper_FilterResults!$A$1), ROW()-ROW($D$8)+1, 6),
    ""
)</f>
        <v>District 27</v>
      </c>
      <c r="J222" s="28" t="str" cm="1">
        <f t="array" ref="J222">IF(
    ROW()-ROW($D$8)+1 &lt;= ROWS(_xlfn.ANCHORARRAY(_Helper_FilterResults!$A$1)),
    INDEX(_xlfn.ANCHORARRAY(_Helper_FilterResults!$A$1), ROW()-ROW($D$8)+1, 7),
    ""
)</f>
        <v>District 14</v>
      </c>
      <c r="K222" s="28" t="str" cm="1">
        <f t="array" ref="K222">IF(
    ROW()-ROW($D$8)+1 &lt;= ROWS(_xlfn.ANCHORARRAY(_Helper_FilterResults!$A$1)),
    INDEX(_xlfn.ANCHORARRAY(_Helper_FilterResults!$A$1), ROW()-ROW($D$8)+1, 8),
    ""
)</f>
        <v>District 13</v>
      </c>
      <c r="L222" s="28" t="str" cm="1">
        <f t="array" ref="L222">IF(
    ROW()-ROW($D$8)+1 &lt;= ROWS(_xlfn.ANCHORARRAY(_Helper_FilterResults!$A$1)),
    INDEX(_xlfn.ANCHORARRAY(_Helper_FilterResults!$A$1), ROW()-ROW($D$8)+1, 9),
    ""
)</f>
        <v>District 13</v>
      </c>
      <c r="M222" s="28" t="str" cm="1">
        <f t="array" ref="M222">IF(
    ROW()-ROW($D$8)+1 &lt;= ROWS(_xlfn.ANCHORARRAY(_Helper_FilterResults!$A$1)),
    INDEX(_xlfn.ANCHORARRAY(_Helper_FilterResults!$A$1), ROW()-ROW($D$8)+1, 10),
    ""
)</f>
        <v>No</v>
      </c>
      <c r="N222" s="34" t="str" cm="1">
        <f t="array" ref="N222">IF(
    ROW()-ROW($D$8)+1 &lt;= ROWS(_xlfn.ANCHORARRAY(_Helper_FilterResults!$A$1)),
    INDEX(_xlfn.ANCHORARRAY(_Helper_FilterResults!$A$1), ROW()-ROW($D$8)+1, 11),
    ""
)</f>
        <v>No</v>
      </c>
      <c r="O222" s="28" t="str" cm="1">
        <f t="array" ref="O222">IF(
    ROW()-ROW($D$8)+1 &lt;= ROWS(_xlfn.ANCHORARRAY(_Helper_FilterResults!$A$1)),
    INDEX(_xlfn.ANCHORARRAY(_Helper_FilterResults!$A$1), ROW()-ROW($D$8)+1, 12),
    ""
)</f>
        <v>NA</v>
      </c>
      <c r="P222" s="33" t="str" cm="1">
        <f t="array" ref="P222">IF(
    ROW()-ROW($D$8)+1 &lt;= ROWS(_xlfn.ANCHORARRAY(_Helper_FilterResults!$A$1)),
    INDEX(_xlfn.ANCHORARRAY(_Helper_FilterResults!$A$1), ROW()-ROW($D$8)+1, 13),
    ""
)</f>
        <v>Psychiatric Health Facility</v>
      </c>
      <c r="Q222" s="33" t="str" cm="1">
        <f t="array" ref="Q222">IF(
    ROW()-ROW($D$8)+1 &lt;= ROWS(_xlfn.ANCHORARRAY(_Helper_FilterResults!$A$1)),
    INDEX(_xlfn.ANCHORARRAY(_Helper_FilterResults!$A$1), ROW()-ROW($D$8)+1, 14),
    ""
)</f>
        <v>City or County</v>
      </c>
    </row>
    <row r="223" spans="4:17" x14ac:dyDescent="0.3">
      <c r="D223" s="5" cm="1">
        <f t="array" ref="D223">IF(
    ROW()-ROW($D$8)+1 &lt;= ROWS(_xlfn.ANCHORARRAY(_Helper_FilterResults!$A$1)),
    INDEX(_xlfn.ANCHORARRAY(_Helper_FilterResults!$A$1), ROW()-ROW($D$8)+1, 1),
    ""
)</f>
        <v>106250955</v>
      </c>
      <c r="E223" s="5" t="str" cm="1">
        <f t="array" ref="E223">IF(
    ROW()-ROW($D$8)+1 &lt;= ROWS(_xlfn.ANCHORARRAY(_Helper_FilterResults!$A$1)),
    INDEX(_xlfn.ANCHORARRAY(_Helper_FilterResults!$A$1), ROW()-ROW($D$8)+1, 2),
    ""
)</f>
        <v>SURPRISE VALLEY COMMUNITY HOSPITAL</v>
      </c>
      <c r="F223" s="5" t="str" cm="1">
        <f t="array" ref="F223">IF(
    ROW()-ROW($D$8)+1 &lt;= ROWS(_xlfn.ANCHORARRAY(_Helper_FilterResults!$A$1)),
    INDEX(_xlfn.ANCHORARRAY(_Helper_FilterResults!$A$1), ROW()-ROW($D$8)+1, 3),
    ""
)</f>
        <v>741 N. MAIN STREET</v>
      </c>
      <c r="G223" s="5" t="str" cm="1">
        <f t="array" ref="G223">IF(
    ROW()-ROW($D$8)+1 &lt;= ROWS(_xlfn.ANCHORARRAY(_Helper_FilterResults!$A$1)),
    INDEX(_xlfn.ANCHORARRAY(_Helper_FilterResults!$A$1), ROW()-ROW($D$8)+1, 4),
    ""
)</f>
        <v>CEDARVILLE</v>
      </c>
      <c r="H223" s="5" cm="1">
        <f t="array" ref="H223">IF(
    ROW()-ROW($D$8)+1 &lt;= ROWS(_xlfn.ANCHORARRAY(_Helper_FilterResults!$A$1)),
    INDEX(_xlfn.ANCHORARRAY(_Helper_FilterResults!$A$1), ROW()-ROW($D$8)+1, 5),
    ""
)</f>
        <v>96104</v>
      </c>
      <c r="I223" s="28" t="str" cm="1">
        <f t="array" ref="I223">IF(
    ROW()-ROW($D$8)+1 &lt;= ROWS(_xlfn.ANCHORARRAY(_Helper_FilterResults!$A$1)),
    INDEX(_xlfn.ANCHORARRAY(_Helper_FilterResults!$A$1), ROW()-ROW($D$8)+1, 6),
    ""
)</f>
        <v>District 1</v>
      </c>
      <c r="J223" s="28" t="str" cm="1">
        <f t="array" ref="J223">IF(
    ROW()-ROW($D$8)+1 &lt;= ROWS(_xlfn.ANCHORARRAY(_Helper_FilterResults!$A$1)),
    INDEX(_xlfn.ANCHORARRAY(_Helper_FilterResults!$A$1), ROW()-ROW($D$8)+1, 7),
    ""
)</f>
        <v>District 1</v>
      </c>
      <c r="K223" s="28" t="str" cm="1">
        <f t="array" ref="K223">IF(
    ROW()-ROW($D$8)+1 &lt;= ROWS(_xlfn.ANCHORARRAY(_Helper_FilterResults!$A$1)),
    INDEX(_xlfn.ANCHORARRAY(_Helper_FilterResults!$A$1), ROW()-ROW($D$8)+1, 8),
    ""
)</f>
        <v>District 1</v>
      </c>
      <c r="L223" s="28" t="str" cm="1">
        <f t="array" ref="L223">IF(
    ROW()-ROW($D$8)+1 &lt;= ROWS(_xlfn.ANCHORARRAY(_Helper_FilterResults!$A$1)),
    INDEX(_xlfn.ANCHORARRAY(_Helper_FilterResults!$A$1), ROW()-ROW($D$8)+1, 9),
    ""
)</f>
        <v>District 2</v>
      </c>
      <c r="M223" s="28" t="str" cm="1">
        <f t="array" ref="M223">IF(
    ROW()-ROW($D$8)+1 &lt;= ROWS(_xlfn.ANCHORARRAY(_Helper_FilterResults!$A$1)),
    INDEX(_xlfn.ANCHORARRAY(_Helper_FilterResults!$A$1), ROW()-ROW($D$8)+1, 10),
    ""
)</f>
        <v>No</v>
      </c>
      <c r="N223" s="34" t="str" cm="1">
        <f t="array" ref="N223">IF(
    ROW()-ROW($D$8)+1 &lt;= ROWS(_xlfn.ANCHORARRAY(_Helper_FilterResults!$A$1)),
    INDEX(_xlfn.ANCHORARRAY(_Helper_FilterResults!$A$1), ROW()-ROW($D$8)+1, 11),
    ""
)</f>
        <v>Yes</v>
      </c>
      <c r="O223" s="28" t="str" cm="1">
        <f t="array" ref="O223">IF(
    ROW()-ROW($D$8)+1 &lt;= ROWS(_xlfn.ANCHORARRAY(_Helper_FilterResults!$A$1)),
    INDEX(_xlfn.ANCHORARRAY(_Helper_FilterResults!$A$1), ROW()-ROW($D$8)+1, 12),
    ""
)</f>
        <v>NA</v>
      </c>
      <c r="P223" s="33" t="str" cm="1">
        <f t="array" ref="P223">IF(
    ROW()-ROW($D$8)+1 &lt;= ROWS(_xlfn.ANCHORARRAY(_Helper_FilterResults!$A$1)),
    INDEX(_xlfn.ANCHORARRAY(_Helper_FilterResults!$A$1), ROW()-ROW($D$8)+1, 13),
    ""
)</f>
        <v>General Acute Care Hospital</v>
      </c>
      <c r="Q223" s="33" t="str" cm="1">
        <f t="array" ref="Q223">IF(
    ROW()-ROW($D$8)+1 &lt;= ROWS(_xlfn.ANCHORARRAY(_Helper_FilterResults!$A$1)),
    INDEX(_xlfn.ANCHORARRAY(_Helper_FilterResults!$A$1), ROW()-ROW($D$8)+1, 14),
    ""
)</f>
        <v>District</v>
      </c>
    </row>
    <row r="224" spans="4:17" x14ac:dyDescent="0.3">
      <c r="D224" s="5" cm="1">
        <f t="array" ref="D224">IF(
    ROW()-ROW($D$8)+1 &lt;= ROWS(_xlfn.ANCHORARRAY(_Helper_FilterResults!$A$1)),
    INDEX(_xlfn.ANCHORARRAY(_Helper_FilterResults!$A$1), ROW()-ROW($D$8)+1, 1),
    ""
)</f>
        <v>106254005</v>
      </c>
      <c r="E224" s="5" t="str" cm="1">
        <f t="array" ref="E224">IF(
    ROW()-ROW($D$8)+1 &lt;= ROWS(_xlfn.ANCHORARRAY(_Helper_FilterResults!$A$1)),
    INDEX(_xlfn.ANCHORARRAY(_Helper_FilterResults!$A$1), ROW()-ROW($D$8)+1, 2),
    ""
)</f>
        <v>MODOC MEDICAL CENTER</v>
      </c>
      <c r="F224" s="5" t="str" cm="1">
        <f t="array" ref="F224">IF(
    ROW()-ROW($D$8)+1 &lt;= ROWS(_xlfn.ANCHORARRAY(_Helper_FilterResults!$A$1)),
    INDEX(_xlfn.ANCHORARRAY(_Helper_FilterResults!$A$1), ROW()-ROW($D$8)+1, 3),
    ""
)</f>
        <v>1111 N. NAGLE ST</v>
      </c>
      <c r="G224" s="5" t="str" cm="1">
        <f t="array" ref="G224">IF(
    ROW()-ROW($D$8)+1 &lt;= ROWS(_xlfn.ANCHORARRAY(_Helper_FilterResults!$A$1)),
    INDEX(_xlfn.ANCHORARRAY(_Helper_FilterResults!$A$1), ROW()-ROW($D$8)+1, 4),
    ""
)</f>
        <v>ALTURAS</v>
      </c>
      <c r="H224" s="5" cm="1">
        <f t="array" ref="H224">IF(
    ROW()-ROW($D$8)+1 &lt;= ROWS(_xlfn.ANCHORARRAY(_Helper_FilterResults!$A$1)),
    INDEX(_xlfn.ANCHORARRAY(_Helper_FilterResults!$A$1), ROW()-ROW($D$8)+1, 5),
    ""
)</f>
        <v>96101</v>
      </c>
      <c r="I224" s="28" t="str" cm="1">
        <f t="array" ref="I224">IF(
    ROW()-ROW($D$8)+1 &lt;= ROWS(_xlfn.ANCHORARRAY(_Helper_FilterResults!$A$1)),
    INDEX(_xlfn.ANCHORARRAY(_Helper_FilterResults!$A$1), ROW()-ROW($D$8)+1, 6),
    ""
)</f>
        <v>District 1</v>
      </c>
      <c r="J224" s="28" t="str" cm="1">
        <f t="array" ref="J224">IF(
    ROW()-ROW($D$8)+1 &lt;= ROWS(_xlfn.ANCHORARRAY(_Helper_FilterResults!$A$1)),
    INDEX(_xlfn.ANCHORARRAY(_Helper_FilterResults!$A$1), ROW()-ROW($D$8)+1, 7),
    ""
)</f>
        <v>District 1</v>
      </c>
      <c r="K224" s="28" t="str" cm="1">
        <f t="array" ref="K224">IF(
    ROW()-ROW($D$8)+1 &lt;= ROWS(_xlfn.ANCHORARRAY(_Helper_FilterResults!$A$1)),
    INDEX(_xlfn.ANCHORARRAY(_Helper_FilterResults!$A$1), ROW()-ROW($D$8)+1, 8),
    ""
)</f>
        <v>District 1</v>
      </c>
      <c r="L224" s="28" t="str" cm="1">
        <f t="array" ref="L224">IF(
    ROW()-ROW($D$8)+1 &lt;= ROWS(_xlfn.ANCHORARRAY(_Helper_FilterResults!$A$1)),
    INDEX(_xlfn.ANCHORARRAY(_Helper_FilterResults!$A$1), ROW()-ROW($D$8)+1, 9),
    ""
)</f>
        <v>District 2</v>
      </c>
      <c r="M224" s="28" t="str" cm="1">
        <f t="array" ref="M224">IF(
    ROW()-ROW($D$8)+1 &lt;= ROWS(_xlfn.ANCHORARRAY(_Helper_FilterResults!$A$1)),
    INDEX(_xlfn.ANCHORARRAY(_Helper_FilterResults!$A$1), ROW()-ROW($D$8)+1, 10),
    ""
)</f>
        <v>No</v>
      </c>
      <c r="N224" s="34" t="str" cm="1">
        <f t="array" ref="N224">IF(
    ROW()-ROW($D$8)+1 &lt;= ROWS(_xlfn.ANCHORARRAY(_Helper_FilterResults!$A$1)),
    INDEX(_xlfn.ANCHORARRAY(_Helper_FilterResults!$A$1), ROW()-ROW($D$8)+1, 11),
    ""
)</f>
        <v>Yes</v>
      </c>
      <c r="O224" s="28" t="str" cm="1">
        <f t="array" ref="O224">IF(
    ROW()-ROW($D$8)+1 &lt;= ROWS(_xlfn.ANCHORARRAY(_Helper_FilterResults!$A$1)),
    INDEX(_xlfn.ANCHORARRAY(_Helper_FilterResults!$A$1), ROW()-ROW($D$8)+1, 12),
    ""
)</f>
        <v>NA</v>
      </c>
      <c r="P224" s="33" t="str" cm="1">
        <f t="array" ref="P224">IF(
    ROW()-ROW($D$8)+1 &lt;= ROWS(_xlfn.ANCHORARRAY(_Helper_FilterResults!$A$1)),
    INDEX(_xlfn.ANCHORARRAY(_Helper_FilterResults!$A$1), ROW()-ROW($D$8)+1, 13),
    ""
)</f>
        <v>General Acute Care Hospital</v>
      </c>
      <c r="Q224" s="33" t="str" cm="1">
        <f t="array" ref="Q224">IF(
    ROW()-ROW($D$8)+1 &lt;= ROWS(_xlfn.ANCHORARRAY(_Helper_FilterResults!$A$1)),
    INDEX(_xlfn.ANCHORARRAY(_Helper_FilterResults!$A$1), ROW()-ROW($D$8)+1, 14),
    ""
)</f>
        <v>District</v>
      </c>
    </row>
    <row r="225" spans="4:17" x14ac:dyDescent="0.3">
      <c r="D225" s="5" cm="1">
        <f t="array" ref="D225">IF(
    ROW()-ROW($D$8)+1 &lt;= ROWS(_xlfn.ANCHORARRAY(_Helper_FilterResults!$A$1)),
    INDEX(_xlfn.ANCHORARRAY(_Helper_FilterResults!$A$1), ROW()-ROW($D$8)+1, 1),
    ""
)</f>
        <v>106260011</v>
      </c>
      <c r="E225" s="5" t="str" cm="1">
        <f t="array" ref="E225">IF(
    ROW()-ROW($D$8)+1 &lt;= ROWS(_xlfn.ANCHORARRAY(_Helper_FilterResults!$A$1)),
    INDEX(_xlfn.ANCHORARRAY(_Helper_FilterResults!$A$1), ROW()-ROW($D$8)+1, 2),
    ""
)</f>
        <v>MAMMOTH HOSPITAL</v>
      </c>
      <c r="F225" s="5" t="str" cm="1">
        <f t="array" ref="F225">IF(
    ROW()-ROW($D$8)+1 &lt;= ROWS(_xlfn.ANCHORARRAY(_Helper_FilterResults!$A$1)),
    INDEX(_xlfn.ANCHORARRAY(_Helper_FilterResults!$A$1), ROW()-ROW($D$8)+1, 3),
    ""
)</f>
        <v>85 SIERRA PARK ROAD</v>
      </c>
      <c r="G225" s="5" t="str" cm="1">
        <f t="array" ref="G225">IF(
    ROW()-ROW($D$8)+1 &lt;= ROWS(_xlfn.ANCHORARRAY(_Helper_FilterResults!$A$1)),
    INDEX(_xlfn.ANCHORARRAY(_Helper_FilterResults!$A$1), ROW()-ROW($D$8)+1, 4),
    ""
)</f>
        <v>MAMMOTH LAKES</v>
      </c>
      <c r="H225" s="5" cm="1">
        <f t="array" ref="H225">IF(
    ROW()-ROW($D$8)+1 &lt;= ROWS(_xlfn.ANCHORARRAY(_Helper_FilterResults!$A$1)),
    INDEX(_xlfn.ANCHORARRAY(_Helper_FilterResults!$A$1), ROW()-ROW($D$8)+1, 5),
    ""
)</f>
        <v>93546</v>
      </c>
      <c r="I225" s="28" t="str" cm="1">
        <f t="array" ref="I225">IF(
    ROW()-ROW($D$8)+1 &lt;= ROWS(_xlfn.ANCHORARRAY(_Helper_FilterResults!$A$1)),
    INDEX(_xlfn.ANCHORARRAY(_Helper_FilterResults!$A$1), ROW()-ROW($D$8)+1, 6),
    ""
)</f>
        <v>District 8</v>
      </c>
      <c r="J225" s="28" t="str" cm="1">
        <f t="array" ref="J225">IF(
    ROW()-ROW($D$8)+1 &lt;= ROWS(_xlfn.ANCHORARRAY(_Helper_FilterResults!$A$1)),
    INDEX(_xlfn.ANCHORARRAY(_Helper_FilterResults!$A$1), ROW()-ROW($D$8)+1, 7),
    ""
)</f>
        <v>District 4</v>
      </c>
      <c r="K225" s="28" t="str" cm="1">
        <f t="array" ref="K225">IF(
    ROW()-ROW($D$8)+1 &lt;= ROWS(_xlfn.ANCHORARRAY(_Helper_FilterResults!$A$1)),
    INDEX(_xlfn.ANCHORARRAY(_Helper_FilterResults!$A$1), ROW()-ROW($D$8)+1, 8),
    ""
)</f>
        <v>District 3</v>
      </c>
      <c r="L225" s="28" t="str" cm="1">
        <f t="array" ref="L225">IF(
    ROW()-ROW($D$8)+1 &lt;= ROWS(_xlfn.ANCHORARRAY(_Helper_FilterResults!$A$1)),
    INDEX(_xlfn.ANCHORARRAY(_Helper_FilterResults!$A$1), ROW()-ROW($D$8)+1, 9),
    ""
)</f>
        <v>District 5</v>
      </c>
      <c r="M225" s="28" t="str" cm="1">
        <f t="array" ref="M225">IF(
    ROW()-ROW($D$8)+1 &lt;= ROWS(_xlfn.ANCHORARRAY(_Helper_FilterResults!$A$1)),
    INDEX(_xlfn.ANCHORARRAY(_Helper_FilterResults!$A$1), ROW()-ROW($D$8)+1, 10),
    ""
)</f>
        <v>No</v>
      </c>
      <c r="N225" s="34" t="str" cm="1">
        <f t="array" ref="N225">IF(
    ROW()-ROW($D$8)+1 &lt;= ROWS(_xlfn.ANCHORARRAY(_Helper_FilterResults!$A$1)),
    INDEX(_xlfn.ANCHORARRAY(_Helper_FilterResults!$A$1), ROW()-ROW($D$8)+1, 11),
    ""
)</f>
        <v>Yes</v>
      </c>
      <c r="O225" s="28" t="str" cm="1">
        <f t="array" ref="O225">IF(
    ROW()-ROW($D$8)+1 &lt;= ROWS(_xlfn.ANCHORARRAY(_Helper_FilterResults!$A$1)),
    INDEX(_xlfn.ANCHORARRAY(_Helper_FilterResults!$A$1), ROW()-ROW($D$8)+1, 12),
    ""
)</f>
        <v>NA</v>
      </c>
      <c r="P225" s="33" t="str" cm="1">
        <f t="array" ref="P225">IF(
    ROW()-ROW($D$8)+1 &lt;= ROWS(_xlfn.ANCHORARRAY(_Helper_FilterResults!$A$1)),
    INDEX(_xlfn.ANCHORARRAY(_Helper_FilterResults!$A$1), ROW()-ROW($D$8)+1, 13),
    ""
)</f>
        <v>General Acute Care Hospital</v>
      </c>
      <c r="Q225" s="33" t="str" cm="1">
        <f t="array" ref="Q225">IF(
    ROW()-ROW($D$8)+1 &lt;= ROWS(_xlfn.ANCHORARRAY(_Helper_FilterResults!$A$1)),
    INDEX(_xlfn.ANCHORARRAY(_Helper_FilterResults!$A$1), ROW()-ROW($D$8)+1, 14),
    ""
)</f>
        <v>District</v>
      </c>
    </row>
    <row r="226" spans="4:17" x14ac:dyDescent="0.3">
      <c r="D226" s="5" cm="1">
        <f t="array" ref="D226">IF(
    ROW()-ROW($D$8)+1 &lt;= ROWS(_xlfn.ANCHORARRAY(_Helper_FilterResults!$A$1)),
    INDEX(_xlfn.ANCHORARRAY(_Helper_FilterResults!$A$1), ROW()-ROW($D$8)+1, 1),
    ""
)</f>
        <v>106270020</v>
      </c>
      <c r="E226" s="5" t="str" cm="1">
        <f t="array" ref="E226">IF(
    ROW()-ROW($D$8)+1 &lt;= ROWS(_xlfn.ANCHORARRAY(_Helper_FilterResults!$A$1)),
    INDEX(_xlfn.ANCHORARRAY(_Helper_FilterResults!$A$1), ROW()-ROW($D$8)+1, 2),
    ""
)</f>
        <v>COMMUNITY HOSPITAL OF THE MONTEREY PENINSULA - OHANA</v>
      </c>
      <c r="F226" s="5" t="str" cm="1">
        <f t="array" ref="F226">IF(
    ROW()-ROW($D$8)+1 &lt;= ROWS(_xlfn.ANCHORARRAY(_Helper_FilterResults!$A$1)),
    INDEX(_xlfn.ANCHORARRAY(_Helper_FilterResults!$A$1), ROW()-ROW($D$8)+1, 3),
    ""
)</f>
        <v>6 LOWER RAGSDALE DRIVE</v>
      </c>
      <c r="G226" s="5" t="str" cm="1">
        <f t="array" ref="G226">IF(
    ROW()-ROW($D$8)+1 &lt;= ROWS(_xlfn.ANCHORARRAY(_Helper_FilterResults!$A$1)),
    INDEX(_xlfn.ANCHORARRAY(_Helper_FilterResults!$A$1), ROW()-ROW($D$8)+1, 4),
    ""
)</f>
        <v>MONTEREY</v>
      </c>
      <c r="H226" s="5" cm="1">
        <f t="array" ref="H226">IF(
    ROW()-ROW($D$8)+1 &lt;= ROWS(_xlfn.ANCHORARRAY(_Helper_FilterResults!$A$1)),
    INDEX(_xlfn.ANCHORARRAY(_Helper_FilterResults!$A$1), ROW()-ROW($D$8)+1, 5),
    ""
)</f>
        <v>93940</v>
      </c>
      <c r="I226" s="28" t="str" cm="1">
        <f t="array" ref="I226">IF(
    ROW()-ROW($D$8)+1 &lt;= ROWS(_xlfn.ANCHORARRAY(_Helper_FilterResults!$A$1)),
    INDEX(_xlfn.ANCHORARRAY(_Helper_FilterResults!$A$1), ROW()-ROW($D$8)+1, 6),
    ""
)</f>
        <v>District 30</v>
      </c>
      <c r="J226" s="28" t="str" cm="1">
        <f t="array" ref="J226">IF(
    ROW()-ROW($D$8)+1 &lt;= ROWS(_xlfn.ANCHORARRAY(_Helper_FilterResults!$A$1)),
    INDEX(_xlfn.ANCHORARRAY(_Helper_FilterResults!$A$1), ROW()-ROW($D$8)+1, 7),
    ""
)</f>
        <v>District 17</v>
      </c>
      <c r="K226" s="28" t="str" cm="1">
        <f t="array" ref="K226">IF(
    ROW()-ROW($D$8)+1 &lt;= ROWS(_xlfn.ANCHORARRAY(_Helper_FilterResults!$A$1)),
    INDEX(_xlfn.ANCHORARRAY(_Helper_FilterResults!$A$1), ROW()-ROW($D$8)+1, 8),
    ""
)</f>
        <v>District 19</v>
      </c>
      <c r="L226" s="28" t="str" cm="1">
        <f t="array" ref="L226">IF(
    ROW()-ROW($D$8)+1 &lt;= ROWS(_xlfn.ANCHORARRAY(_Helper_FilterResults!$A$1)),
    INDEX(_xlfn.ANCHORARRAY(_Helper_FilterResults!$A$1), ROW()-ROW($D$8)+1, 9),
    ""
)</f>
        <v>District 19</v>
      </c>
      <c r="M226" s="28" t="str" cm="1">
        <f t="array" ref="M226">IF(
    ROW()-ROW($D$8)+1 &lt;= ROWS(_xlfn.ANCHORARRAY(_Helper_FilterResults!$A$1)),
    INDEX(_xlfn.ANCHORARRAY(_Helper_FilterResults!$A$1), ROW()-ROW($D$8)+1, 10),
    ""
)</f>
        <v>No</v>
      </c>
      <c r="N226" s="34" t="str" cm="1">
        <f t="array" ref="N226">IF(
    ROW()-ROW($D$8)+1 &lt;= ROWS(_xlfn.ANCHORARRAY(_Helper_FilterResults!$A$1)),
    INDEX(_xlfn.ANCHORARRAY(_Helper_FilterResults!$A$1), ROW()-ROW($D$8)+1, 11),
    ""
)</f>
        <v>No</v>
      </c>
      <c r="O226" s="28" t="str" cm="1">
        <f t="array" ref="O226">IF(
    ROW()-ROW($D$8)+1 &lt;= ROWS(_xlfn.ANCHORARRAY(_Helper_FilterResults!$A$1)),
    INDEX(_xlfn.ANCHORARRAY(_Helper_FilterResults!$A$1), ROW()-ROW($D$8)+1, 12),
    ""
)</f>
        <v>NA</v>
      </c>
      <c r="P226" s="33" t="str" cm="1">
        <f t="array" ref="P226">IF(
    ROW()-ROW($D$8)+1 &lt;= ROWS(_xlfn.ANCHORARRAY(_Helper_FilterResults!$A$1)),
    INDEX(_xlfn.ANCHORARRAY(_Helper_FilterResults!$A$1), ROW()-ROW($D$8)+1, 13),
    ""
)</f>
        <v>Psychiatric Health Facility</v>
      </c>
      <c r="Q226" s="33" t="str" cm="1">
        <f t="array" ref="Q226">IF(
    ROW()-ROW($D$8)+1 &lt;= ROWS(_xlfn.ANCHORARRAY(_Helper_FilterResults!$A$1)),
    INDEX(_xlfn.ANCHORARRAY(_Helper_FilterResults!$A$1), ROW()-ROW($D$8)+1, 14),
    ""
)</f>
        <v>NA</v>
      </c>
    </row>
    <row r="227" spans="4:17" x14ac:dyDescent="0.3">
      <c r="D227" s="5" cm="1">
        <f t="array" ref="D227">IF(
    ROW()-ROW($D$8)+1 &lt;= ROWS(_xlfn.ANCHORARRAY(_Helper_FilterResults!$A$1)),
    INDEX(_xlfn.ANCHORARRAY(_Helper_FilterResults!$A$1), ROW()-ROW($D$8)+1, 1),
    ""
)</f>
        <v>106270744</v>
      </c>
      <c r="E227" s="5" t="str" cm="1">
        <f t="array" ref="E227">IF(
    ROW()-ROW($D$8)+1 &lt;= ROWS(_xlfn.ANCHORARRAY(_Helper_FilterResults!$A$1)),
    INDEX(_xlfn.ANCHORARRAY(_Helper_FilterResults!$A$1), ROW()-ROW($D$8)+1, 2),
    ""
)</f>
        <v>COMMUNITY HOSPITAL OF THE MONTEREY PENINSULA</v>
      </c>
      <c r="F227" s="5" t="str" cm="1">
        <f t="array" ref="F227">IF(
    ROW()-ROW($D$8)+1 &lt;= ROWS(_xlfn.ANCHORARRAY(_Helper_FilterResults!$A$1)),
    INDEX(_xlfn.ANCHORARRAY(_Helper_FilterResults!$A$1), ROW()-ROW($D$8)+1, 3),
    ""
)</f>
        <v>23625 W. R. HOLMAN HIGHWAY</v>
      </c>
      <c r="G227" s="5" t="str" cm="1">
        <f t="array" ref="G227">IF(
    ROW()-ROW($D$8)+1 &lt;= ROWS(_xlfn.ANCHORARRAY(_Helper_FilterResults!$A$1)),
    INDEX(_xlfn.ANCHORARRAY(_Helper_FilterResults!$A$1), ROW()-ROW($D$8)+1, 4),
    ""
)</f>
        <v>MONTEREY</v>
      </c>
      <c r="H227" s="5" cm="1">
        <f t="array" ref="H227">IF(
    ROW()-ROW($D$8)+1 &lt;= ROWS(_xlfn.ANCHORARRAY(_Helper_FilterResults!$A$1)),
    INDEX(_xlfn.ANCHORARRAY(_Helper_FilterResults!$A$1), ROW()-ROW($D$8)+1, 5),
    ""
)</f>
        <v>93940</v>
      </c>
      <c r="I227" s="28" t="str" cm="1">
        <f t="array" ref="I227">IF(
    ROW()-ROW($D$8)+1 &lt;= ROWS(_xlfn.ANCHORARRAY(_Helper_FilterResults!$A$1)),
    INDEX(_xlfn.ANCHORARRAY(_Helper_FilterResults!$A$1), ROW()-ROW($D$8)+1, 6),
    ""
)</f>
        <v>District 30</v>
      </c>
      <c r="J227" s="28" t="str" cm="1">
        <f t="array" ref="J227">IF(
    ROW()-ROW($D$8)+1 &lt;= ROWS(_xlfn.ANCHORARRAY(_Helper_FilterResults!$A$1)),
    INDEX(_xlfn.ANCHORARRAY(_Helper_FilterResults!$A$1), ROW()-ROW($D$8)+1, 7),
    ""
)</f>
        <v>District 17</v>
      </c>
      <c r="K227" s="28" t="str" cm="1">
        <f t="array" ref="K227">IF(
    ROW()-ROW($D$8)+1 &lt;= ROWS(_xlfn.ANCHORARRAY(_Helper_FilterResults!$A$1)),
    INDEX(_xlfn.ANCHORARRAY(_Helper_FilterResults!$A$1), ROW()-ROW($D$8)+1, 8),
    ""
)</f>
        <v>District 19</v>
      </c>
      <c r="L227" s="28" t="str" cm="1">
        <f t="array" ref="L227">IF(
    ROW()-ROW($D$8)+1 &lt;= ROWS(_xlfn.ANCHORARRAY(_Helper_FilterResults!$A$1)),
    INDEX(_xlfn.ANCHORARRAY(_Helper_FilterResults!$A$1), ROW()-ROW($D$8)+1, 9),
    ""
)</f>
        <v>District 19</v>
      </c>
      <c r="M227" s="28" t="str" cm="1">
        <f t="array" ref="M227">IF(
    ROW()-ROW($D$8)+1 &lt;= ROWS(_xlfn.ANCHORARRAY(_Helper_FilterResults!$A$1)),
    INDEX(_xlfn.ANCHORARRAY(_Helper_FilterResults!$A$1), ROW()-ROW($D$8)+1, 10),
    ""
)</f>
        <v>No</v>
      </c>
      <c r="N227" s="34" t="str" cm="1">
        <f t="array" ref="N227">IF(
    ROW()-ROW($D$8)+1 &lt;= ROWS(_xlfn.ANCHORARRAY(_Helper_FilterResults!$A$1)),
    INDEX(_xlfn.ANCHORARRAY(_Helper_FilterResults!$A$1), ROW()-ROW($D$8)+1, 11),
    ""
)</f>
        <v>No</v>
      </c>
      <c r="O227" s="28" t="str" cm="1">
        <f t="array" ref="O227">IF(
    ROW()-ROW($D$8)+1 &lt;= ROWS(_xlfn.ANCHORARRAY(_Helper_FilterResults!$A$1)),
    INDEX(_xlfn.ANCHORARRAY(_Helper_FilterResults!$A$1), ROW()-ROW($D$8)+1, 12),
    ""
)</f>
        <v>NA</v>
      </c>
      <c r="P227" s="33" t="str" cm="1">
        <f t="array" ref="P227">IF(
    ROW()-ROW($D$8)+1 &lt;= ROWS(_xlfn.ANCHORARRAY(_Helper_FilterResults!$A$1)),
    INDEX(_xlfn.ANCHORARRAY(_Helper_FilterResults!$A$1), ROW()-ROW($D$8)+1, 13),
    ""
)</f>
        <v>General Acute Care Hospital</v>
      </c>
      <c r="Q227" s="33" t="str" cm="1">
        <f t="array" ref="Q227">IF(
    ROW()-ROW($D$8)+1 &lt;= ROWS(_xlfn.ANCHORARRAY(_Helper_FilterResults!$A$1)),
    INDEX(_xlfn.ANCHORARRAY(_Helper_FilterResults!$A$1), ROW()-ROW($D$8)+1, 14),
    ""
)</f>
        <v>Non-Profit Corporation</v>
      </c>
    </row>
    <row r="228" spans="4:17" x14ac:dyDescent="0.3">
      <c r="D228" s="5" cm="1">
        <f t="array" ref="D228">IF(
    ROW()-ROW($D$8)+1 &lt;= ROWS(_xlfn.ANCHORARRAY(_Helper_FilterResults!$A$1)),
    INDEX(_xlfn.ANCHORARRAY(_Helper_FilterResults!$A$1), ROW()-ROW($D$8)+1, 1),
    ""
)</f>
        <v>106270777</v>
      </c>
      <c r="E228" s="5" t="str" cm="1">
        <f t="array" ref="E228">IF(
    ROW()-ROW($D$8)+1 &lt;= ROWS(_xlfn.ANCHORARRAY(_Helper_FilterResults!$A$1)),
    INDEX(_xlfn.ANCHORARRAY(_Helper_FilterResults!$A$1), ROW()-ROW($D$8)+1, 2),
    ""
)</f>
        <v>GEORGE L. MEE MEMORIAL HOSPITAL</v>
      </c>
      <c r="F228" s="5" t="str" cm="1">
        <f t="array" ref="F228">IF(
    ROW()-ROW($D$8)+1 &lt;= ROWS(_xlfn.ANCHORARRAY(_Helper_FilterResults!$A$1)),
    INDEX(_xlfn.ANCHORARRAY(_Helper_FilterResults!$A$1), ROW()-ROW($D$8)+1, 3),
    ""
)</f>
        <v>300 CANAL STREET</v>
      </c>
      <c r="G228" s="5" t="str" cm="1">
        <f t="array" ref="G228">IF(
    ROW()-ROW($D$8)+1 &lt;= ROWS(_xlfn.ANCHORARRAY(_Helper_FilterResults!$A$1)),
    INDEX(_xlfn.ANCHORARRAY(_Helper_FilterResults!$A$1), ROW()-ROW($D$8)+1, 4),
    ""
)</f>
        <v>KING CITY</v>
      </c>
      <c r="H228" s="5" cm="1">
        <f t="array" ref="H228">IF(
    ROW()-ROW($D$8)+1 &lt;= ROWS(_xlfn.ANCHORARRAY(_Helper_FilterResults!$A$1)),
    INDEX(_xlfn.ANCHORARRAY(_Helper_FilterResults!$A$1), ROW()-ROW($D$8)+1, 5),
    ""
)</f>
        <v>93930</v>
      </c>
      <c r="I228" s="28" t="str" cm="1">
        <f t="array" ref="I228">IF(
    ROW()-ROW($D$8)+1 &lt;= ROWS(_xlfn.ANCHORARRAY(_Helper_FilterResults!$A$1)),
    INDEX(_xlfn.ANCHORARRAY(_Helper_FilterResults!$A$1), ROW()-ROW($D$8)+1, 6),
    ""
)</f>
        <v>District 29</v>
      </c>
      <c r="J228" s="28" t="str" cm="1">
        <f t="array" ref="J228">IF(
    ROW()-ROW($D$8)+1 &lt;= ROWS(_xlfn.ANCHORARRAY(_Helper_FilterResults!$A$1)),
    INDEX(_xlfn.ANCHORARRAY(_Helper_FilterResults!$A$1), ROW()-ROW($D$8)+1, 7),
    ""
)</f>
        <v>District 17</v>
      </c>
      <c r="K228" s="28" t="str" cm="1">
        <f t="array" ref="K228">IF(
    ROW()-ROW($D$8)+1 &lt;= ROWS(_xlfn.ANCHORARRAY(_Helper_FilterResults!$A$1)),
    INDEX(_xlfn.ANCHORARRAY(_Helper_FilterResults!$A$1), ROW()-ROW($D$8)+1, 8),
    ""
)</f>
        <v>District 18</v>
      </c>
      <c r="L228" s="28" t="str" cm="1">
        <f t="array" ref="L228">IF(
    ROW()-ROW($D$8)+1 &lt;= ROWS(_xlfn.ANCHORARRAY(_Helper_FilterResults!$A$1)),
    INDEX(_xlfn.ANCHORARRAY(_Helper_FilterResults!$A$1), ROW()-ROW($D$8)+1, 9),
    ""
)</f>
        <v>District 18</v>
      </c>
      <c r="M228" s="28" t="str" cm="1">
        <f t="array" ref="M228">IF(
    ROW()-ROW($D$8)+1 &lt;= ROWS(_xlfn.ANCHORARRAY(_Helper_FilterResults!$A$1)),
    INDEX(_xlfn.ANCHORARRAY(_Helper_FilterResults!$A$1), ROW()-ROW($D$8)+1, 10),
    ""
)</f>
        <v>No</v>
      </c>
      <c r="N228" s="34" t="str" cm="1">
        <f t="array" ref="N228">IF(
    ROW()-ROW($D$8)+1 &lt;= ROWS(_xlfn.ANCHORARRAY(_Helper_FilterResults!$A$1)),
    INDEX(_xlfn.ANCHORARRAY(_Helper_FilterResults!$A$1), ROW()-ROW($D$8)+1, 11),
    ""
)</f>
        <v>Yes</v>
      </c>
      <c r="O228" s="28" t="str" cm="1">
        <f t="array" ref="O228">IF(
    ROW()-ROW($D$8)+1 &lt;= ROWS(_xlfn.ANCHORARRAY(_Helper_FilterResults!$A$1)),
    INDEX(_xlfn.ANCHORARRAY(_Helper_FilterResults!$A$1), ROW()-ROW($D$8)+1, 12),
    ""
)</f>
        <v>NA</v>
      </c>
      <c r="P228" s="33" t="str" cm="1">
        <f t="array" ref="P228">IF(
    ROW()-ROW($D$8)+1 &lt;= ROWS(_xlfn.ANCHORARRAY(_Helper_FilterResults!$A$1)),
    INDEX(_xlfn.ANCHORARRAY(_Helper_FilterResults!$A$1), ROW()-ROW($D$8)+1, 13),
    ""
)</f>
        <v>General Acute Care Hospital</v>
      </c>
      <c r="Q228" s="33" t="str" cm="1">
        <f t="array" ref="Q228">IF(
    ROW()-ROW($D$8)+1 &lt;= ROWS(_xlfn.ANCHORARRAY(_Helper_FilterResults!$A$1)),
    INDEX(_xlfn.ANCHORARRAY(_Helper_FilterResults!$A$1), ROW()-ROW($D$8)+1, 14),
    ""
)</f>
        <v>Non-Profit Corporation</v>
      </c>
    </row>
    <row r="229" spans="4:17" x14ac:dyDescent="0.3">
      <c r="D229" s="5" cm="1">
        <f t="array" ref="D229">IF(
    ROW()-ROW($D$8)+1 &lt;= ROWS(_xlfn.ANCHORARRAY(_Helper_FilterResults!$A$1)),
    INDEX(_xlfn.ANCHORARRAY(_Helper_FilterResults!$A$1), ROW()-ROW($D$8)+1, 1),
    ""
)</f>
        <v>106270875</v>
      </c>
      <c r="E229" s="5" t="str" cm="1">
        <f t="array" ref="E229">IF(
    ROW()-ROW($D$8)+1 &lt;= ROWS(_xlfn.ANCHORARRAY(_Helper_FilterResults!$A$1)),
    INDEX(_xlfn.ANCHORARRAY(_Helper_FilterResults!$A$1), ROW()-ROW($D$8)+1, 2),
    ""
)</f>
        <v>SALINAS VALLEY HEALTH MEDICAL CENTER</v>
      </c>
      <c r="F229" s="5" t="str" cm="1">
        <f t="array" ref="F229">IF(
    ROW()-ROW($D$8)+1 &lt;= ROWS(_xlfn.ANCHORARRAY(_Helper_FilterResults!$A$1)),
    INDEX(_xlfn.ANCHORARRAY(_Helper_FilterResults!$A$1), ROW()-ROW($D$8)+1, 3),
    ""
)</f>
        <v>450 EAST ROMIE LANE</v>
      </c>
      <c r="G229" s="5" t="str" cm="1">
        <f t="array" ref="G229">IF(
    ROW()-ROW($D$8)+1 &lt;= ROWS(_xlfn.ANCHORARRAY(_Helper_FilterResults!$A$1)),
    INDEX(_xlfn.ANCHORARRAY(_Helper_FilterResults!$A$1), ROW()-ROW($D$8)+1, 4),
    ""
)</f>
        <v>SALINAS</v>
      </c>
      <c r="H229" s="5" cm="1">
        <f t="array" ref="H229">IF(
    ROW()-ROW($D$8)+1 &lt;= ROWS(_xlfn.ANCHORARRAY(_Helper_FilterResults!$A$1)),
    INDEX(_xlfn.ANCHORARRAY(_Helper_FilterResults!$A$1), ROW()-ROW($D$8)+1, 5),
    ""
)</f>
        <v>93901</v>
      </c>
      <c r="I229" s="28" t="str" cm="1">
        <f t="array" ref="I229">IF(
    ROW()-ROW($D$8)+1 &lt;= ROWS(_xlfn.ANCHORARRAY(_Helper_FilterResults!$A$1)),
    INDEX(_xlfn.ANCHORARRAY(_Helper_FilterResults!$A$1), ROW()-ROW($D$8)+1, 6),
    ""
)</f>
        <v>District 29</v>
      </c>
      <c r="J229" s="28" t="str" cm="1">
        <f t="array" ref="J229">IF(
    ROW()-ROW($D$8)+1 &lt;= ROWS(_xlfn.ANCHORARRAY(_Helper_FilterResults!$A$1)),
    INDEX(_xlfn.ANCHORARRAY(_Helper_FilterResults!$A$1), ROW()-ROW($D$8)+1, 7),
    ""
)</f>
        <v>District 17</v>
      </c>
      <c r="K229" s="28" t="str" cm="1">
        <f t="array" ref="K229">IF(
    ROW()-ROW($D$8)+1 &lt;= ROWS(_xlfn.ANCHORARRAY(_Helper_FilterResults!$A$1)),
    INDEX(_xlfn.ANCHORARRAY(_Helper_FilterResults!$A$1), ROW()-ROW($D$8)+1, 8),
    ""
)</f>
        <v>District 18</v>
      </c>
      <c r="L229" s="28" t="str" cm="1">
        <f t="array" ref="L229">IF(
    ROW()-ROW($D$8)+1 &lt;= ROWS(_xlfn.ANCHORARRAY(_Helper_FilterResults!$A$1)),
    INDEX(_xlfn.ANCHORARRAY(_Helper_FilterResults!$A$1), ROW()-ROW($D$8)+1, 9),
    ""
)</f>
        <v>District 18</v>
      </c>
      <c r="M229" s="28" t="str" cm="1">
        <f t="array" ref="M229">IF(
    ROW()-ROW($D$8)+1 &lt;= ROWS(_xlfn.ANCHORARRAY(_Helper_FilterResults!$A$1)),
    INDEX(_xlfn.ANCHORARRAY(_Helper_FilterResults!$A$1), ROW()-ROW($D$8)+1, 10),
    ""
)</f>
        <v>No</v>
      </c>
      <c r="N229" s="34" t="str" cm="1">
        <f t="array" ref="N229">IF(
    ROW()-ROW($D$8)+1 &lt;= ROWS(_xlfn.ANCHORARRAY(_Helper_FilterResults!$A$1)),
    INDEX(_xlfn.ANCHORARRAY(_Helper_FilterResults!$A$1), ROW()-ROW($D$8)+1, 11),
    ""
)</f>
        <v>No</v>
      </c>
      <c r="O229" s="28" t="str" cm="1">
        <f t="array" ref="O229">IF(
    ROW()-ROW($D$8)+1 &lt;= ROWS(_xlfn.ANCHORARRAY(_Helper_FilterResults!$A$1)),
    INDEX(_xlfn.ANCHORARRAY(_Helper_FilterResults!$A$1), ROW()-ROW($D$8)+1, 12),
    ""
)</f>
        <v>NA</v>
      </c>
      <c r="P229" s="33" t="str" cm="1">
        <f t="array" ref="P229">IF(
    ROW()-ROW($D$8)+1 &lt;= ROWS(_xlfn.ANCHORARRAY(_Helper_FilterResults!$A$1)),
    INDEX(_xlfn.ANCHORARRAY(_Helper_FilterResults!$A$1), ROW()-ROW($D$8)+1, 13),
    ""
)</f>
        <v>General Acute Care Hospital</v>
      </c>
      <c r="Q229" s="33" t="str" cm="1">
        <f t="array" ref="Q229">IF(
    ROW()-ROW($D$8)+1 &lt;= ROWS(_xlfn.ANCHORARRAY(_Helper_FilterResults!$A$1)),
    INDEX(_xlfn.ANCHORARRAY(_Helper_FilterResults!$A$1), ROW()-ROW($D$8)+1, 14),
    ""
)</f>
        <v>District</v>
      </c>
    </row>
    <row r="230" spans="4:17" x14ac:dyDescent="0.3">
      <c r="D230" s="5" cm="1">
        <f t="array" ref="D230">IF(
    ROW()-ROW($D$8)+1 &lt;= ROWS(_xlfn.ANCHORARRAY(_Helper_FilterResults!$A$1)),
    INDEX(_xlfn.ANCHORARRAY(_Helper_FilterResults!$A$1), ROW()-ROW($D$8)+1, 1),
    ""
)</f>
        <v>106274043</v>
      </c>
      <c r="E230" s="5" t="str" cm="1">
        <f t="array" ref="E230">IF(
    ROW()-ROW($D$8)+1 &lt;= ROWS(_xlfn.ANCHORARRAY(_Helper_FilterResults!$A$1)),
    INDEX(_xlfn.ANCHORARRAY(_Helper_FilterResults!$A$1), ROW()-ROW($D$8)+1, 2),
    ""
)</f>
        <v>NATIVIDAD MEDICAL CENTER</v>
      </c>
      <c r="F230" s="5" t="str" cm="1">
        <f t="array" ref="F230">IF(
    ROW()-ROW($D$8)+1 &lt;= ROWS(_xlfn.ANCHORARRAY(_Helper_FilterResults!$A$1)),
    INDEX(_xlfn.ANCHORARRAY(_Helper_FilterResults!$A$1), ROW()-ROW($D$8)+1, 3),
    ""
)</f>
        <v>1441 CONSTITUTION BOULEVARD</v>
      </c>
      <c r="G230" s="5" t="str" cm="1">
        <f t="array" ref="G230">IF(
    ROW()-ROW($D$8)+1 &lt;= ROWS(_xlfn.ANCHORARRAY(_Helper_FilterResults!$A$1)),
    INDEX(_xlfn.ANCHORARRAY(_Helper_FilterResults!$A$1), ROW()-ROW($D$8)+1, 4),
    ""
)</f>
        <v>SALINAS</v>
      </c>
      <c r="H230" s="5" cm="1">
        <f t="array" ref="H230">IF(
    ROW()-ROW($D$8)+1 &lt;= ROWS(_xlfn.ANCHORARRAY(_Helper_FilterResults!$A$1)),
    INDEX(_xlfn.ANCHORARRAY(_Helper_FilterResults!$A$1), ROW()-ROW($D$8)+1, 5),
    ""
)</f>
        <v>93906</v>
      </c>
      <c r="I230" s="28" t="str" cm="1">
        <f t="array" ref="I230">IF(
    ROW()-ROW($D$8)+1 &lt;= ROWS(_xlfn.ANCHORARRAY(_Helper_FilterResults!$A$1)),
    INDEX(_xlfn.ANCHORARRAY(_Helper_FilterResults!$A$1), ROW()-ROW($D$8)+1, 6),
    ""
)</f>
        <v>District 29</v>
      </c>
      <c r="J230" s="28" t="str" cm="1">
        <f t="array" ref="J230">IF(
    ROW()-ROW($D$8)+1 &lt;= ROWS(_xlfn.ANCHORARRAY(_Helper_FilterResults!$A$1)),
    INDEX(_xlfn.ANCHORARRAY(_Helper_FilterResults!$A$1), ROW()-ROW($D$8)+1, 7),
    ""
)</f>
        <v>District 17</v>
      </c>
      <c r="K230" s="28" t="str" cm="1">
        <f t="array" ref="K230">IF(
    ROW()-ROW($D$8)+1 &lt;= ROWS(_xlfn.ANCHORARRAY(_Helper_FilterResults!$A$1)),
    INDEX(_xlfn.ANCHORARRAY(_Helper_FilterResults!$A$1), ROW()-ROW($D$8)+1, 8),
    ""
)</f>
        <v>District 18</v>
      </c>
      <c r="L230" s="28" t="str" cm="1">
        <f t="array" ref="L230">IF(
    ROW()-ROW($D$8)+1 &lt;= ROWS(_xlfn.ANCHORARRAY(_Helper_FilterResults!$A$1)),
    INDEX(_xlfn.ANCHORARRAY(_Helper_FilterResults!$A$1), ROW()-ROW($D$8)+1, 9),
    ""
)</f>
        <v>District 18</v>
      </c>
      <c r="M230" s="28" t="str" cm="1">
        <f t="array" ref="M230">IF(
    ROW()-ROW($D$8)+1 &lt;= ROWS(_xlfn.ANCHORARRAY(_Helper_FilterResults!$A$1)),
    INDEX(_xlfn.ANCHORARRAY(_Helper_FilterResults!$A$1), ROW()-ROW($D$8)+1, 10),
    ""
)</f>
        <v>No</v>
      </c>
      <c r="N230" s="34" t="str" cm="1">
        <f t="array" ref="N230">IF(
    ROW()-ROW($D$8)+1 &lt;= ROWS(_xlfn.ANCHORARRAY(_Helper_FilterResults!$A$1)),
    INDEX(_xlfn.ANCHORARRAY(_Helper_FilterResults!$A$1), ROW()-ROW($D$8)+1, 11),
    ""
)</f>
        <v>No</v>
      </c>
      <c r="O230" s="28" t="str" cm="1">
        <f t="array" ref="O230">IF(
    ROW()-ROW($D$8)+1 &lt;= ROWS(_xlfn.ANCHORARRAY(_Helper_FilterResults!$A$1)),
    INDEX(_xlfn.ANCHORARRAY(_Helper_FilterResults!$A$1), ROW()-ROW($D$8)+1, 12),
    ""
)</f>
        <v>Level II</v>
      </c>
      <c r="P230" s="33" t="str" cm="1">
        <f t="array" ref="P230">IF(
    ROW()-ROW($D$8)+1 &lt;= ROWS(_xlfn.ANCHORARRAY(_Helper_FilterResults!$A$1)),
    INDEX(_xlfn.ANCHORARRAY(_Helper_FilterResults!$A$1), ROW()-ROW($D$8)+1, 13),
    ""
)</f>
        <v>General Acute Care Hospital</v>
      </c>
      <c r="Q230" s="33" t="str" cm="1">
        <f t="array" ref="Q230">IF(
    ROW()-ROW($D$8)+1 &lt;= ROWS(_xlfn.ANCHORARRAY(_Helper_FilterResults!$A$1)),
    INDEX(_xlfn.ANCHORARRAY(_Helper_FilterResults!$A$1), ROW()-ROW($D$8)+1, 14),
    ""
)</f>
        <v>City or County</v>
      </c>
    </row>
    <row r="231" spans="4:17" x14ac:dyDescent="0.3">
      <c r="D231" s="5" cm="1">
        <f t="array" ref="D231">IF(
    ROW()-ROW($D$8)+1 &lt;= ROWS(_xlfn.ANCHORARRAY(_Helper_FilterResults!$A$1)),
    INDEX(_xlfn.ANCHORARRAY(_Helper_FilterResults!$A$1), ROW()-ROW($D$8)+1, 1),
    ""
)</f>
        <v>106281047</v>
      </c>
      <c r="E231" s="5" t="str" cm="1">
        <f t="array" ref="E231">IF(
    ROW()-ROW($D$8)+1 &lt;= ROWS(_xlfn.ANCHORARRAY(_Helper_FilterResults!$A$1)),
    INDEX(_xlfn.ANCHORARRAY(_Helper_FilterResults!$A$1), ROW()-ROW($D$8)+1, 2),
    ""
)</f>
        <v>PROVIDENCE QUEEN OF THE VALLEY MEDICAL CENTER</v>
      </c>
      <c r="F231" s="5" t="str" cm="1">
        <f t="array" ref="F231">IF(
    ROW()-ROW($D$8)+1 &lt;= ROWS(_xlfn.ANCHORARRAY(_Helper_FilterResults!$A$1)),
    INDEX(_xlfn.ANCHORARRAY(_Helper_FilterResults!$A$1), ROW()-ROW($D$8)+1, 3),
    ""
)</f>
        <v>1000 TRANCAS STREET</v>
      </c>
      <c r="G231" s="5" t="str" cm="1">
        <f t="array" ref="G231">IF(
    ROW()-ROW($D$8)+1 &lt;= ROWS(_xlfn.ANCHORARRAY(_Helper_FilterResults!$A$1)),
    INDEX(_xlfn.ANCHORARRAY(_Helper_FilterResults!$A$1), ROW()-ROW($D$8)+1, 4),
    ""
)</f>
        <v>NAPA</v>
      </c>
      <c r="H231" s="5" cm="1">
        <f t="array" ref="H231">IF(
    ROW()-ROW($D$8)+1 &lt;= ROWS(_xlfn.ANCHORARRAY(_Helper_FilterResults!$A$1)),
    INDEX(_xlfn.ANCHORARRAY(_Helper_FilterResults!$A$1), ROW()-ROW($D$8)+1, 5),
    ""
)</f>
        <v>94558</v>
      </c>
      <c r="I231" s="28" t="str" cm="1">
        <f t="array" ref="I231">IF(
    ROW()-ROW($D$8)+1 &lt;= ROWS(_xlfn.ANCHORARRAY(_Helper_FilterResults!$A$1)),
    INDEX(_xlfn.ANCHORARRAY(_Helper_FilterResults!$A$1), ROW()-ROW($D$8)+1, 6),
    ""
)</f>
        <v>District 4</v>
      </c>
      <c r="J231" s="28" t="str" cm="1">
        <f t="array" ref="J231">IF(
    ROW()-ROW($D$8)+1 &lt;= ROWS(_xlfn.ANCHORARRAY(_Helper_FilterResults!$A$1)),
    INDEX(_xlfn.ANCHORARRAY(_Helper_FilterResults!$A$1), ROW()-ROW($D$8)+1, 7),
    ""
)</f>
        <v>District 3</v>
      </c>
      <c r="K231" s="28" t="str" cm="1">
        <f t="array" ref="K231">IF(
    ROW()-ROW($D$8)+1 &lt;= ROWS(_xlfn.ANCHORARRAY(_Helper_FilterResults!$A$1)),
    INDEX(_xlfn.ANCHORARRAY(_Helper_FilterResults!$A$1), ROW()-ROW($D$8)+1, 8),
    ""
)</f>
        <v>District 4</v>
      </c>
      <c r="L231" s="28" t="str" cm="1">
        <f t="array" ref="L231">IF(
    ROW()-ROW($D$8)+1 &lt;= ROWS(_xlfn.ANCHORARRAY(_Helper_FilterResults!$A$1)),
    INDEX(_xlfn.ANCHORARRAY(_Helper_FilterResults!$A$1), ROW()-ROW($D$8)+1, 9),
    ""
)</f>
        <v>District 4</v>
      </c>
      <c r="M231" s="28" t="str" cm="1">
        <f t="array" ref="M231">IF(
    ROW()-ROW($D$8)+1 &lt;= ROWS(_xlfn.ANCHORARRAY(_Helper_FilterResults!$A$1)),
    INDEX(_xlfn.ANCHORARRAY(_Helper_FilterResults!$A$1), ROW()-ROW($D$8)+1, 10),
    ""
)</f>
        <v>No</v>
      </c>
      <c r="N231" s="34" t="str" cm="1">
        <f t="array" ref="N231">IF(
    ROW()-ROW($D$8)+1 &lt;= ROWS(_xlfn.ANCHORARRAY(_Helper_FilterResults!$A$1)),
    INDEX(_xlfn.ANCHORARRAY(_Helper_FilterResults!$A$1), ROW()-ROW($D$8)+1, 11),
    ""
)</f>
        <v>No</v>
      </c>
      <c r="O231" s="28" t="str" cm="1">
        <f t="array" ref="O231">IF(
    ROW()-ROW($D$8)+1 &lt;= ROWS(_xlfn.ANCHORARRAY(_Helper_FilterResults!$A$1)),
    INDEX(_xlfn.ANCHORARRAY(_Helper_FilterResults!$A$1), ROW()-ROW($D$8)+1, 12),
    ""
)</f>
        <v>Level III</v>
      </c>
      <c r="P231" s="33" t="str" cm="1">
        <f t="array" ref="P231">IF(
    ROW()-ROW($D$8)+1 &lt;= ROWS(_xlfn.ANCHORARRAY(_Helper_FilterResults!$A$1)),
    INDEX(_xlfn.ANCHORARRAY(_Helper_FilterResults!$A$1), ROW()-ROW($D$8)+1, 13),
    ""
)</f>
        <v>General Acute Care Hospital</v>
      </c>
      <c r="Q231" s="33" t="str" cm="1">
        <f t="array" ref="Q231">IF(
    ROW()-ROW($D$8)+1 &lt;= ROWS(_xlfn.ANCHORARRAY(_Helper_FilterResults!$A$1)),
    INDEX(_xlfn.ANCHORARRAY(_Helper_FilterResults!$A$1), ROW()-ROW($D$8)+1, 14),
    ""
)</f>
        <v>Non-Profit Corporation</v>
      </c>
    </row>
    <row r="232" spans="4:17" x14ac:dyDescent="0.3">
      <c r="D232" s="5" cm="1">
        <f t="array" ref="D232">IF(
    ROW()-ROW($D$8)+1 &lt;= ROWS(_xlfn.ANCHORARRAY(_Helper_FilterResults!$A$1)),
    INDEX(_xlfn.ANCHORARRAY(_Helper_FilterResults!$A$1), ROW()-ROW($D$8)+1, 1),
    ""
)</f>
        <v>106281078</v>
      </c>
      <c r="E232" s="5" t="str" cm="1">
        <f t="array" ref="E232">IF(
    ROW()-ROW($D$8)+1 &lt;= ROWS(_xlfn.ANCHORARRAY(_Helper_FilterResults!$A$1)),
    INDEX(_xlfn.ANCHORARRAY(_Helper_FilterResults!$A$1), ROW()-ROW($D$8)+1, 2),
    ""
)</f>
        <v>ADVENTIST HEALTH ST. HELENA</v>
      </c>
      <c r="F232" s="5" t="str" cm="1">
        <f t="array" ref="F232">IF(
    ROW()-ROW($D$8)+1 &lt;= ROWS(_xlfn.ANCHORARRAY(_Helper_FilterResults!$A$1)),
    INDEX(_xlfn.ANCHORARRAY(_Helper_FilterResults!$A$1), ROW()-ROW($D$8)+1, 3),
    ""
)</f>
        <v>10 WOODLAND RD.</v>
      </c>
      <c r="G232" s="5" t="str" cm="1">
        <f t="array" ref="G232">IF(
    ROW()-ROW($D$8)+1 &lt;= ROWS(_xlfn.ANCHORARRAY(_Helper_FilterResults!$A$1)),
    INDEX(_xlfn.ANCHORARRAY(_Helper_FilterResults!$A$1), ROW()-ROW($D$8)+1, 4),
    ""
)</f>
        <v>ST. HELENA</v>
      </c>
      <c r="H232" s="5" cm="1">
        <f t="array" ref="H232">IF(
    ROW()-ROW($D$8)+1 &lt;= ROWS(_xlfn.ANCHORARRAY(_Helper_FilterResults!$A$1)),
    INDEX(_xlfn.ANCHORARRAY(_Helper_FilterResults!$A$1), ROW()-ROW($D$8)+1, 5),
    ""
)</f>
        <v>94574</v>
      </c>
      <c r="I232" s="28" t="str" cm="1">
        <f t="array" ref="I232">IF(
    ROW()-ROW($D$8)+1 &lt;= ROWS(_xlfn.ANCHORARRAY(_Helper_FilterResults!$A$1)),
    INDEX(_xlfn.ANCHORARRAY(_Helper_FilterResults!$A$1), ROW()-ROW($D$8)+1, 6),
    ""
)</f>
        <v>District 4</v>
      </c>
      <c r="J232" s="28" t="str" cm="1">
        <f t="array" ref="J232">IF(
    ROW()-ROW($D$8)+1 &lt;= ROWS(_xlfn.ANCHORARRAY(_Helper_FilterResults!$A$1)),
    INDEX(_xlfn.ANCHORARRAY(_Helper_FilterResults!$A$1), ROW()-ROW($D$8)+1, 7),
    ""
)</f>
        <v>District 3</v>
      </c>
      <c r="K232" s="28" t="str" cm="1">
        <f t="array" ref="K232">IF(
    ROW()-ROW($D$8)+1 &lt;= ROWS(_xlfn.ANCHORARRAY(_Helper_FilterResults!$A$1)),
    INDEX(_xlfn.ANCHORARRAY(_Helper_FilterResults!$A$1), ROW()-ROW($D$8)+1, 8),
    ""
)</f>
        <v>District 4</v>
      </c>
      <c r="L232" s="28" t="str" cm="1">
        <f t="array" ref="L232">IF(
    ROW()-ROW($D$8)+1 &lt;= ROWS(_xlfn.ANCHORARRAY(_Helper_FilterResults!$A$1)),
    INDEX(_xlfn.ANCHORARRAY(_Helper_FilterResults!$A$1), ROW()-ROW($D$8)+1, 9),
    ""
)</f>
        <v>District 4</v>
      </c>
      <c r="M232" s="28" t="str" cm="1">
        <f t="array" ref="M232">IF(
    ROW()-ROW($D$8)+1 &lt;= ROWS(_xlfn.ANCHORARRAY(_Helper_FilterResults!$A$1)),
    INDEX(_xlfn.ANCHORARRAY(_Helper_FilterResults!$A$1), ROW()-ROW($D$8)+1, 10),
    ""
)</f>
        <v>No</v>
      </c>
      <c r="N232" s="34" t="str" cm="1">
        <f t="array" ref="N232">IF(
    ROW()-ROW($D$8)+1 &lt;= ROWS(_xlfn.ANCHORARRAY(_Helper_FilterResults!$A$1)),
    INDEX(_xlfn.ANCHORARRAY(_Helper_FilterResults!$A$1), ROW()-ROW($D$8)+1, 11),
    ""
)</f>
        <v>No</v>
      </c>
      <c r="O232" s="28" t="str" cm="1">
        <f t="array" ref="O232">IF(
    ROW()-ROW($D$8)+1 &lt;= ROWS(_xlfn.ANCHORARRAY(_Helper_FilterResults!$A$1)),
    INDEX(_xlfn.ANCHORARRAY(_Helper_FilterResults!$A$1), ROW()-ROW($D$8)+1, 12),
    ""
)</f>
        <v>NA</v>
      </c>
      <c r="P232" s="33" t="str" cm="1">
        <f t="array" ref="P232">IF(
    ROW()-ROW($D$8)+1 &lt;= ROWS(_xlfn.ANCHORARRAY(_Helper_FilterResults!$A$1)),
    INDEX(_xlfn.ANCHORARRAY(_Helper_FilterResults!$A$1), ROW()-ROW($D$8)+1, 13),
    ""
)</f>
        <v>General Acute Care Hospital</v>
      </c>
      <c r="Q232" s="33" t="str" cm="1">
        <f t="array" ref="Q232">IF(
    ROW()-ROW($D$8)+1 &lt;= ROWS(_xlfn.ANCHORARRAY(_Helper_FilterResults!$A$1)),
    INDEX(_xlfn.ANCHORARRAY(_Helper_FilterResults!$A$1), ROW()-ROW($D$8)+1, 14),
    ""
)</f>
        <v>Non-Profit Corporation</v>
      </c>
    </row>
    <row r="233" spans="4:17" x14ac:dyDescent="0.3">
      <c r="D233" s="5" cm="1">
        <f t="array" ref="D233">IF(
    ROW()-ROW($D$8)+1 &lt;= ROWS(_xlfn.ANCHORARRAY(_Helper_FilterResults!$A$1)),
    INDEX(_xlfn.ANCHORARRAY(_Helper_FilterResults!$A$1), ROW()-ROW($D$8)+1, 1),
    ""
)</f>
        <v>106281266</v>
      </c>
      <c r="E233" s="5" t="str" cm="1">
        <f t="array" ref="E233">IF(
    ROW()-ROW($D$8)+1 &lt;= ROWS(_xlfn.ANCHORARRAY(_Helper_FilterResults!$A$1)),
    INDEX(_xlfn.ANCHORARRAY(_Helper_FilterResults!$A$1), ROW()-ROW($D$8)+1, 2),
    ""
)</f>
        <v>DEPARTMENT OF STATE HOSPITALS - NAPA</v>
      </c>
      <c r="F233" s="5" t="str" cm="1">
        <f t="array" ref="F233">IF(
    ROW()-ROW($D$8)+1 &lt;= ROWS(_xlfn.ANCHORARRAY(_Helper_FilterResults!$A$1)),
    INDEX(_xlfn.ANCHORARRAY(_Helper_FilterResults!$A$1), ROW()-ROW($D$8)+1, 3),
    ""
)</f>
        <v>2100 NAPA-VALLEJO HIGHWAY</v>
      </c>
      <c r="G233" s="5" t="str" cm="1">
        <f t="array" ref="G233">IF(
    ROW()-ROW($D$8)+1 &lt;= ROWS(_xlfn.ANCHORARRAY(_Helper_FilterResults!$A$1)),
    INDEX(_xlfn.ANCHORARRAY(_Helper_FilterResults!$A$1), ROW()-ROW($D$8)+1, 4),
    ""
)</f>
        <v>NAPA</v>
      </c>
      <c r="H233" s="5" cm="1">
        <f t="array" ref="H233">IF(
    ROW()-ROW($D$8)+1 &lt;= ROWS(_xlfn.ANCHORARRAY(_Helper_FilterResults!$A$1)),
    INDEX(_xlfn.ANCHORARRAY(_Helper_FilterResults!$A$1), ROW()-ROW($D$8)+1, 5),
    ""
)</f>
        <v>94558</v>
      </c>
      <c r="I233" s="28" t="str" cm="1">
        <f t="array" ref="I233">IF(
    ROW()-ROW($D$8)+1 &lt;= ROWS(_xlfn.ANCHORARRAY(_Helper_FilterResults!$A$1)),
    INDEX(_xlfn.ANCHORARRAY(_Helper_FilterResults!$A$1), ROW()-ROW($D$8)+1, 6),
    ""
)</f>
        <v>District 4</v>
      </c>
      <c r="J233" s="28" t="str" cm="1">
        <f t="array" ref="J233">IF(
    ROW()-ROW($D$8)+1 &lt;= ROWS(_xlfn.ANCHORARRAY(_Helper_FilterResults!$A$1)),
    INDEX(_xlfn.ANCHORARRAY(_Helper_FilterResults!$A$1), ROW()-ROW($D$8)+1, 7),
    ""
)</f>
        <v>District 3</v>
      </c>
      <c r="K233" s="28" t="str" cm="1">
        <f t="array" ref="K233">IF(
    ROW()-ROW($D$8)+1 &lt;= ROWS(_xlfn.ANCHORARRAY(_Helper_FilterResults!$A$1)),
    INDEX(_xlfn.ANCHORARRAY(_Helper_FilterResults!$A$1), ROW()-ROW($D$8)+1, 8),
    ""
)</f>
        <v>District 4</v>
      </c>
      <c r="L233" s="28" t="str" cm="1">
        <f t="array" ref="L233">IF(
    ROW()-ROW($D$8)+1 &lt;= ROWS(_xlfn.ANCHORARRAY(_Helper_FilterResults!$A$1)),
    INDEX(_xlfn.ANCHORARRAY(_Helper_FilterResults!$A$1), ROW()-ROW($D$8)+1, 9),
    ""
)</f>
        <v>District 4</v>
      </c>
      <c r="M233" s="28" t="str" cm="1">
        <f t="array" ref="M233">IF(
    ROW()-ROW($D$8)+1 &lt;= ROWS(_xlfn.ANCHORARRAY(_Helper_FilterResults!$A$1)),
    INDEX(_xlfn.ANCHORARRAY(_Helper_FilterResults!$A$1), ROW()-ROW($D$8)+1, 10),
    ""
)</f>
        <v>No</v>
      </c>
      <c r="N233" s="34" t="str" cm="1">
        <f t="array" ref="N233">IF(
    ROW()-ROW($D$8)+1 &lt;= ROWS(_xlfn.ANCHORARRAY(_Helper_FilterResults!$A$1)),
    INDEX(_xlfn.ANCHORARRAY(_Helper_FilterResults!$A$1), ROW()-ROW($D$8)+1, 11),
    ""
)</f>
        <v>No</v>
      </c>
      <c r="O233" s="28" t="str" cm="1">
        <f t="array" ref="O233">IF(
    ROW()-ROW($D$8)+1 &lt;= ROWS(_xlfn.ANCHORARRAY(_Helper_FilterResults!$A$1)),
    INDEX(_xlfn.ANCHORARRAY(_Helper_FilterResults!$A$1), ROW()-ROW($D$8)+1, 12),
    ""
)</f>
        <v>NA</v>
      </c>
      <c r="P233" s="33" t="str" cm="1">
        <f t="array" ref="P233">IF(
    ROW()-ROW($D$8)+1 &lt;= ROWS(_xlfn.ANCHORARRAY(_Helper_FilterResults!$A$1)),
    INDEX(_xlfn.ANCHORARRAY(_Helper_FilterResults!$A$1), ROW()-ROW($D$8)+1, 13),
    ""
)</f>
        <v>Acute Psychiatric Hospital</v>
      </c>
      <c r="Q233" s="33" t="str" cm="1">
        <f t="array" ref="Q233">IF(
    ROW()-ROW($D$8)+1 &lt;= ROWS(_xlfn.ANCHORARRAY(_Helper_FilterResults!$A$1)),
    INDEX(_xlfn.ANCHORARRAY(_Helper_FilterResults!$A$1), ROW()-ROW($D$8)+1, 14),
    ""
)</f>
        <v>State</v>
      </c>
    </row>
    <row r="234" spans="4:17" x14ac:dyDescent="0.3">
      <c r="D234" s="5" cm="1">
        <f t="array" ref="D234">IF(
    ROW()-ROW($D$8)+1 &lt;= ROWS(_xlfn.ANCHORARRAY(_Helper_FilterResults!$A$1)),
    INDEX(_xlfn.ANCHORARRAY(_Helper_FilterResults!$A$1), ROW()-ROW($D$8)+1, 1),
    ""
)</f>
        <v>106291023</v>
      </c>
      <c r="E234" s="5" t="str" cm="1">
        <f t="array" ref="E234">IF(
    ROW()-ROW($D$8)+1 &lt;= ROWS(_xlfn.ANCHORARRAY(_Helper_FilterResults!$A$1)),
    INDEX(_xlfn.ANCHORARRAY(_Helper_FilterResults!$A$1), ROW()-ROW($D$8)+1, 2),
    ""
)</f>
        <v>SIERRA NEVADA MEMORIAL HOSPITAL</v>
      </c>
      <c r="F234" s="5" t="str" cm="1">
        <f t="array" ref="F234">IF(
    ROW()-ROW($D$8)+1 &lt;= ROWS(_xlfn.ANCHORARRAY(_Helper_FilterResults!$A$1)),
    INDEX(_xlfn.ANCHORARRAY(_Helper_FilterResults!$A$1), ROW()-ROW($D$8)+1, 3),
    ""
)</f>
        <v>155 GLASSON WAY</v>
      </c>
      <c r="G234" s="5" t="str" cm="1">
        <f t="array" ref="G234">IF(
    ROW()-ROW($D$8)+1 &lt;= ROWS(_xlfn.ANCHORARRAY(_Helper_FilterResults!$A$1)),
    INDEX(_xlfn.ANCHORARRAY(_Helper_FilterResults!$A$1), ROW()-ROW($D$8)+1, 4),
    ""
)</f>
        <v>GRASS VALLEY</v>
      </c>
      <c r="H234" s="5" cm="1">
        <f t="array" ref="H234">IF(
    ROW()-ROW($D$8)+1 &lt;= ROWS(_xlfn.ANCHORARRAY(_Helper_FilterResults!$A$1)),
    INDEX(_xlfn.ANCHORARRAY(_Helper_FilterResults!$A$1), ROW()-ROW($D$8)+1, 5),
    ""
)</f>
        <v>95945</v>
      </c>
      <c r="I234" s="28" t="str" cm="1">
        <f t="array" ref="I234">IF(
    ROW()-ROW($D$8)+1 &lt;= ROWS(_xlfn.ANCHORARRAY(_Helper_FilterResults!$A$1)),
    INDEX(_xlfn.ANCHORARRAY(_Helper_FilterResults!$A$1), ROW()-ROW($D$8)+1, 6),
    ""
)</f>
        <v>District 1</v>
      </c>
      <c r="J234" s="28" t="str" cm="1">
        <f t="array" ref="J234">IF(
    ROW()-ROW($D$8)+1 &lt;= ROWS(_xlfn.ANCHORARRAY(_Helper_FilterResults!$A$1)),
    INDEX(_xlfn.ANCHORARRAY(_Helper_FilterResults!$A$1), ROW()-ROW($D$8)+1, 7),
    ""
)</f>
        <v>District 1</v>
      </c>
      <c r="K234" s="28" t="str" cm="1">
        <f t="array" ref="K234">IF(
    ROW()-ROW($D$8)+1 &lt;= ROWS(_xlfn.ANCHORARRAY(_Helper_FilterResults!$A$1)),
    INDEX(_xlfn.ANCHORARRAY(_Helper_FilterResults!$A$1), ROW()-ROW($D$8)+1, 8),
    ""
)</f>
        <v>District 3</v>
      </c>
      <c r="L234" s="28" t="str" cm="1">
        <f t="array" ref="L234">IF(
    ROW()-ROW($D$8)+1 &lt;= ROWS(_xlfn.ANCHORARRAY(_Helper_FilterResults!$A$1)),
    INDEX(_xlfn.ANCHORARRAY(_Helper_FilterResults!$A$1), ROW()-ROW($D$8)+1, 9),
    ""
)</f>
        <v>District 3</v>
      </c>
      <c r="M234" s="28" t="str" cm="1">
        <f t="array" ref="M234">IF(
    ROW()-ROW($D$8)+1 &lt;= ROWS(_xlfn.ANCHORARRAY(_Helper_FilterResults!$A$1)),
    INDEX(_xlfn.ANCHORARRAY(_Helper_FilterResults!$A$1), ROW()-ROW($D$8)+1, 10),
    ""
)</f>
        <v>No</v>
      </c>
      <c r="N234" s="34" t="str" cm="1">
        <f t="array" ref="N234">IF(
    ROW()-ROW($D$8)+1 &lt;= ROWS(_xlfn.ANCHORARRAY(_Helper_FilterResults!$A$1)),
    INDEX(_xlfn.ANCHORARRAY(_Helper_FilterResults!$A$1), ROW()-ROW($D$8)+1, 11),
    ""
)</f>
        <v>Yes</v>
      </c>
      <c r="O234" s="28" t="str" cm="1">
        <f t="array" ref="O234">IF(
    ROW()-ROW($D$8)+1 &lt;= ROWS(_xlfn.ANCHORARRAY(_Helper_FilterResults!$A$1)),
    INDEX(_xlfn.ANCHORARRAY(_Helper_FilterResults!$A$1), ROW()-ROW($D$8)+1, 12),
    ""
)</f>
        <v>NA</v>
      </c>
      <c r="P234" s="33" t="str" cm="1">
        <f t="array" ref="P234">IF(
    ROW()-ROW($D$8)+1 &lt;= ROWS(_xlfn.ANCHORARRAY(_Helper_FilterResults!$A$1)),
    INDEX(_xlfn.ANCHORARRAY(_Helper_FilterResults!$A$1), ROW()-ROW($D$8)+1, 13),
    ""
)</f>
        <v>General Acute Care Hospital</v>
      </c>
      <c r="Q234" s="33" t="str" cm="1">
        <f t="array" ref="Q234">IF(
    ROW()-ROW($D$8)+1 &lt;= ROWS(_xlfn.ANCHORARRAY(_Helper_FilterResults!$A$1)),
    INDEX(_xlfn.ANCHORARRAY(_Helper_FilterResults!$A$1), ROW()-ROW($D$8)+1, 14),
    ""
)</f>
        <v>Non-Profit Corporation</v>
      </c>
    </row>
    <row r="235" spans="4:17" x14ac:dyDescent="0.3">
      <c r="D235" s="5" cm="1">
        <f t="array" ref="D235">IF(
    ROW()-ROW($D$8)+1 &lt;= ROWS(_xlfn.ANCHORARRAY(_Helper_FilterResults!$A$1)),
    INDEX(_xlfn.ANCHORARRAY(_Helper_FilterResults!$A$1), ROW()-ROW($D$8)+1, 1),
    ""
)</f>
        <v>106291053</v>
      </c>
      <c r="E235" s="5" t="str" cm="1">
        <f t="array" ref="E235">IF(
    ROW()-ROW($D$8)+1 &lt;= ROWS(_xlfn.ANCHORARRAY(_Helper_FilterResults!$A$1)),
    INDEX(_xlfn.ANCHORARRAY(_Helper_FilterResults!$A$1), ROW()-ROW($D$8)+1, 2),
    ""
)</f>
        <v>TAHOE FOREST HOSPITAL</v>
      </c>
      <c r="F235" s="5" t="str" cm="1">
        <f t="array" ref="F235">IF(
    ROW()-ROW($D$8)+1 &lt;= ROWS(_xlfn.ANCHORARRAY(_Helper_FilterResults!$A$1)),
    INDEX(_xlfn.ANCHORARRAY(_Helper_FilterResults!$A$1), ROW()-ROW($D$8)+1, 3),
    ""
)</f>
        <v>10121 PINE AVE</v>
      </c>
      <c r="G235" s="5" t="str" cm="1">
        <f t="array" ref="G235">IF(
    ROW()-ROW($D$8)+1 &lt;= ROWS(_xlfn.ANCHORARRAY(_Helper_FilterResults!$A$1)),
    INDEX(_xlfn.ANCHORARRAY(_Helper_FilterResults!$A$1), ROW()-ROW($D$8)+1, 4),
    ""
)</f>
        <v>TRUCKEE</v>
      </c>
      <c r="H235" s="5" cm="1">
        <f t="array" ref="H235">IF(
    ROW()-ROW($D$8)+1 &lt;= ROWS(_xlfn.ANCHORARRAY(_Helper_FilterResults!$A$1)),
    INDEX(_xlfn.ANCHORARRAY(_Helper_FilterResults!$A$1), ROW()-ROW($D$8)+1, 5),
    ""
)</f>
        <v>96161</v>
      </c>
      <c r="I235" s="28" t="str" cm="1">
        <f t="array" ref="I235">IF(
    ROW()-ROW($D$8)+1 &lt;= ROWS(_xlfn.ANCHORARRAY(_Helper_FilterResults!$A$1)),
    INDEX(_xlfn.ANCHORARRAY(_Helper_FilterResults!$A$1), ROW()-ROW($D$8)+1, 6),
    ""
)</f>
        <v>District 1</v>
      </c>
      <c r="J235" s="28" t="str" cm="1">
        <f t="array" ref="J235">IF(
    ROW()-ROW($D$8)+1 &lt;= ROWS(_xlfn.ANCHORARRAY(_Helper_FilterResults!$A$1)),
    INDEX(_xlfn.ANCHORARRAY(_Helper_FilterResults!$A$1), ROW()-ROW($D$8)+1, 7),
    ""
)</f>
        <v>District 4</v>
      </c>
      <c r="K235" s="28" t="str" cm="1">
        <f t="array" ref="K235">IF(
    ROW()-ROW($D$8)+1 &lt;= ROWS(_xlfn.ANCHORARRAY(_Helper_FilterResults!$A$1)),
    INDEX(_xlfn.ANCHORARRAY(_Helper_FilterResults!$A$1), ROW()-ROW($D$8)+1, 8),
    ""
)</f>
        <v>District 3</v>
      </c>
      <c r="L235" s="28" t="str" cm="1">
        <f t="array" ref="L235">IF(
    ROW()-ROW($D$8)+1 &lt;= ROWS(_xlfn.ANCHORARRAY(_Helper_FilterResults!$A$1)),
    INDEX(_xlfn.ANCHORARRAY(_Helper_FilterResults!$A$1), ROW()-ROW($D$8)+1, 9),
    ""
)</f>
        <v>District 3</v>
      </c>
      <c r="M235" s="28" t="str" cm="1">
        <f t="array" ref="M235">IF(
    ROW()-ROW($D$8)+1 &lt;= ROWS(_xlfn.ANCHORARRAY(_Helper_FilterResults!$A$1)),
    INDEX(_xlfn.ANCHORARRAY(_Helper_FilterResults!$A$1), ROW()-ROW($D$8)+1, 10),
    ""
)</f>
        <v>No</v>
      </c>
      <c r="N235" s="34" t="str" cm="1">
        <f t="array" ref="N235">IF(
    ROW()-ROW($D$8)+1 &lt;= ROWS(_xlfn.ANCHORARRAY(_Helper_FilterResults!$A$1)),
    INDEX(_xlfn.ANCHORARRAY(_Helper_FilterResults!$A$1), ROW()-ROW($D$8)+1, 11),
    ""
)</f>
        <v>Yes</v>
      </c>
      <c r="O235" s="28" t="str" cm="1">
        <f t="array" ref="O235">IF(
    ROW()-ROW($D$8)+1 &lt;= ROWS(_xlfn.ANCHORARRAY(_Helper_FilterResults!$A$1)),
    INDEX(_xlfn.ANCHORARRAY(_Helper_FilterResults!$A$1), ROW()-ROW($D$8)+1, 12),
    ""
)</f>
        <v>Level III</v>
      </c>
      <c r="P235" s="33" t="str" cm="1">
        <f t="array" ref="P235">IF(
    ROW()-ROW($D$8)+1 &lt;= ROWS(_xlfn.ANCHORARRAY(_Helper_FilterResults!$A$1)),
    INDEX(_xlfn.ANCHORARRAY(_Helper_FilterResults!$A$1), ROW()-ROW($D$8)+1, 13),
    ""
)</f>
        <v>General Acute Care Hospital</v>
      </c>
      <c r="Q235" s="33" t="str" cm="1">
        <f t="array" ref="Q235">IF(
    ROW()-ROW($D$8)+1 &lt;= ROWS(_xlfn.ANCHORARRAY(_Helper_FilterResults!$A$1)),
    INDEX(_xlfn.ANCHORARRAY(_Helper_FilterResults!$A$1), ROW()-ROW($D$8)+1, 14),
    ""
)</f>
        <v>District</v>
      </c>
    </row>
    <row r="236" spans="4:17" x14ac:dyDescent="0.3">
      <c r="D236" s="5" cm="1">
        <f t="array" ref="D236">IF(
    ROW()-ROW($D$8)+1 &lt;= ROWS(_xlfn.ANCHORARRAY(_Helper_FilterResults!$A$1)),
    INDEX(_xlfn.ANCHORARRAY(_Helper_FilterResults!$A$1), ROW()-ROW($D$8)+1, 1),
    ""
)</f>
        <v>106300032</v>
      </c>
      <c r="E236" s="5" t="str" cm="1">
        <f t="array" ref="E236">IF(
    ROW()-ROW($D$8)+1 &lt;= ROWS(_xlfn.ANCHORARRAY(_Helper_FilterResults!$A$1)),
    INDEX(_xlfn.ANCHORARRAY(_Helper_FilterResults!$A$1), ROW()-ROW($D$8)+1, 2),
    ""
)</f>
        <v>CHILDREN'S HOSPITAL OF ORANGE COUNTY</v>
      </c>
      <c r="F236" s="5" t="str" cm="1">
        <f t="array" ref="F236">IF(
    ROW()-ROW($D$8)+1 &lt;= ROWS(_xlfn.ANCHORARRAY(_Helper_FilterResults!$A$1)),
    INDEX(_xlfn.ANCHORARRAY(_Helper_FilterResults!$A$1), ROW()-ROW($D$8)+1, 3),
    ""
)</f>
        <v>1201 WEST LA VETA AVENUE</v>
      </c>
      <c r="G236" s="5" t="str" cm="1">
        <f t="array" ref="G236">IF(
    ROW()-ROW($D$8)+1 &lt;= ROWS(_xlfn.ANCHORARRAY(_Helper_FilterResults!$A$1)),
    INDEX(_xlfn.ANCHORARRAY(_Helper_FilterResults!$A$1), ROW()-ROW($D$8)+1, 4),
    ""
)</f>
        <v>ORANGE</v>
      </c>
      <c r="H236" s="5" cm="1">
        <f t="array" ref="H236">IF(
    ROW()-ROW($D$8)+1 &lt;= ROWS(_xlfn.ANCHORARRAY(_Helper_FilterResults!$A$1)),
    INDEX(_xlfn.ANCHORARRAY(_Helper_FilterResults!$A$1), ROW()-ROW($D$8)+1, 5),
    ""
)</f>
        <v>92868</v>
      </c>
      <c r="I236" s="28" t="str" cm="1">
        <f t="array" ref="I236">IF(
    ROW()-ROW($D$8)+1 &lt;= ROWS(_xlfn.ANCHORARRAY(_Helper_FilterResults!$A$1)),
    INDEX(_xlfn.ANCHORARRAY(_Helper_FilterResults!$A$1), ROW()-ROW($D$8)+1, 6),
    ""
)</f>
        <v>District 68</v>
      </c>
      <c r="J236" s="28" t="str" cm="1">
        <f t="array" ref="J236">IF(
    ROW()-ROW($D$8)+1 &lt;= ROWS(_xlfn.ANCHORARRAY(_Helper_FilterResults!$A$1)),
    INDEX(_xlfn.ANCHORARRAY(_Helper_FilterResults!$A$1), ROW()-ROW($D$8)+1, 7),
    ""
)</f>
        <v>District 34</v>
      </c>
      <c r="K236" s="28" t="str" cm="1">
        <f t="array" ref="K236">IF(
    ROW()-ROW($D$8)+1 &lt;= ROWS(_xlfn.ANCHORARRAY(_Helper_FilterResults!$A$1)),
    INDEX(_xlfn.ANCHORARRAY(_Helper_FilterResults!$A$1), ROW()-ROW($D$8)+1, 8),
    ""
)</f>
        <v>District 46</v>
      </c>
      <c r="L236" s="28" t="str" cm="1">
        <f t="array" ref="L236">IF(
    ROW()-ROW($D$8)+1 &lt;= ROWS(_xlfn.ANCHORARRAY(_Helper_FilterResults!$A$1)),
    INDEX(_xlfn.ANCHORARRAY(_Helper_FilterResults!$A$1), ROW()-ROW($D$8)+1, 9),
    ""
)</f>
        <v>District 46</v>
      </c>
      <c r="M236" s="28" t="str" cm="1">
        <f t="array" ref="M236">IF(
    ROW()-ROW($D$8)+1 &lt;= ROWS(_xlfn.ANCHORARRAY(_Helper_FilterResults!$A$1)),
    INDEX(_xlfn.ANCHORARRAY(_Helper_FilterResults!$A$1), ROW()-ROW($D$8)+1, 10),
    ""
)</f>
        <v>No</v>
      </c>
      <c r="N236" s="34" t="str" cm="1">
        <f t="array" ref="N236">IF(
    ROW()-ROW($D$8)+1 &lt;= ROWS(_xlfn.ANCHORARRAY(_Helper_FilterResults!$A$1)),
    INDEX(_xlfn.ANCHORARRAY(_Helper_FilterResults!$A$1), ROW()-ROW($D$8)+1, 11),
    ""
)</f>
        <v>No</v>
      </c>
      <c r="O236" s="28" t="str" cm="1">
        <f t="array" ref="O236">IF(
    ROW()-ROW($D$8)+1 &lt;= ROWS(_xlfn.ANCHORARRAY(_Helper_FilterResults!$A$1)),
    INDEX(_xlfn.ANCHORARRAY(_Helper_FilterResults!$A$1), ROW()-ROW($D$8)+1, 12),
    ""
)</f>
        <v>Level II - Pediatric</v>
      </c>
      <c r="P236" s="33" t="str" cm="1">
        <f t="array" ref="P236">IF(
    ROW()-ROW($D$8)+1 &lt;= ROWS(_xlfn.ANCHORARRAY(_Helper_FilterResults!$A$1)),
    INDEX(_xlfn.ANCHORARRAY(_Helper_FilterResults!$A$1), ROW()-ROW($D$8)+1, 13),
    ""
)</f>
        <v>General Acute Care Hospital</v>
      </c>
      <c r="Q236" s="33" t="str" cm="1">
        <f t="array" ref="Q236">IF(
    ROW()-ROW($D$8)+1 &lt;= ROWS(_xlfn.ANCHORARRAY(_Helper_FilterResults!$A$1)),
    INDEX(_xlfn.ANCHORARRAY(_Helper_FilterResults!$A$1), ROW()-ROW($D$8)+1, 14),
    ""
)</f>
        <v>Non-Profit Corporation</v>
      </c>
    </row>
    <row r="237" spans="4:17" x14ac:dyDescent="0.3">
      <c r="D237" s="5" cm="1">
        <f t="array" ref="D237">IF(
    ROW()-ROW($D$8)+1 &lt;= ROWS(_xlfn.ANCHORARRAY(_Helper_FilterResults!$A$1)),
    INDEX(_xlfn.ANCHORARRAY(_Helper_FilterResults!$A$1), ROW()-ROW($D$8)+1, 1),
    ""
)</f>
        <v>106300225</v>
      </c>
      <c r="E237" s="5" t="str" cm="1">
        <f t="array" ref="E237">IF(
    ROW()-ROW($D$8)+1 &lt;= ROWS(_xlfn.ANCHORARRAY(_Helper_FilterResults!$A$1)),
    INDEX(_xlfn.ANCHORARRAY(_Helper_FilterResults!$A$1), ROW()-ROW($D$8)+1, 2),
    ""
)</f>
        <v>MEMORIALCARE ORANGE COAST MEDICAL CENTER</v>
      </c>
      <c r="F237" s="5" t="str" cm="1">
        <f t="array" ref="F237">IF(
    ROW()-ROW($D$8)+1 &lt;= ROWS(_xlfn.ANCHORARRAY(_Helper_FilterResults!$A$1)),
    INDEX(_xlfn.ANCHORARRAY(_Helper_FilterResults!$A$1), ROW()-ROW($D$8)+1, 3),
    ""
)</f>
        <v>9920 TALBERT AVENUE</v>
      </c>
      <c r="G237" s="5" t="str" cm="1">
        <f t="array" ref="G237">IF(
    ROW()-ROW($D$8)+1 &lt;= ROWS(_xlfn.ANCHORARRAY(_Helper_FilterResults!$A$1)),
    INDEX(_xlfn.ANCHORARRAY(_Helper_FilterResults!$A$1), ROW()-ROW($D$8)+1, 4),
    ""
)</f>
        <v>FOUNTAIN VALLEY</v>
      </c>
      <c r="H237" s="5" cm="1">
        <f t="array" ref="H237">IF(
    ROW()-ROW($D$8)+1 &lt;= ROWS(_xlfn.ANCHORARRAY(_Helper_FilterResults!$A$1)),
    INDEX(_xlfn.ANCHORARRAY(_Helper_FilterResults!$A$1), ROW()-ROW($D$8)+1, 5),
    ""
)</f>
        <v>92708</v>
      </c>
      <c r="I237" s="28" t="str" cm="1">
        <f t="array" ref="I237">IF(
    ROW()-ROW($D$8)+1 &lt;= ROWS(_xlfn.ANCHORARRAY(_Helper_FilterResults!$A$1)),
    INDEX(_xlfn.ANCHORARRAY(_Helper_FilterResults!$A$1), ROW()-ROW($D$8)+1, 6),
    ""
)</f>
        <v>District 70</v>
      </c>
      <c r="J237" s="28" t="str" cm="1">
        <f t="array" ref="J237">IF(
    ROW()-ROW($D$8)+1 &lt;= ROWS(_xlfn.ANCHORARRAY(_Helper_FilterResults!$A$1)),
    INDEX(_xlfn.ANCHORARRAY(_Helper_FilterResults!$A$1), ROW()-ROW($D$8)+1, 7),
    ""
)</f>
        <v>District 36</v>
      </c>
      <c r="K237" s="28" t="str" cm="1">
        <f t="array" ref="K237">IF(
    ROW()-ROW($D$8)+1 &lt;= ROWS(_xlfn.ANCHORARRAY(_Helper_FilterResults!$A$1)),
    INDEX(_xlfn.ANCHORARRAY(_Helper_FilterResults!$A$1), ROW()-ROW($D$8)+1, 8),
    ""
)</f>
        <v>District 45</v>
      </c>
      <c r="L237" s="28" t="str" cm="1">
        <f t="array" ref="L237">IF(
    ROW()-ROW($D$8)+1 &lt;= ROWS(_xlfn.ANCHORARRAY(_Helper_FilterResults!$A$1)),
    INDEX(_xlfn.ANCHORARRAY(_Helper_FilterResults!$A$1), ROW()-ROW($D$8)+1, 9),
    ""
)</f>
        <v>District 45</v>
      </c>
      <c r="M237" s="28" t="str" cm="1">
        <f t="array" ref="M237">IF(
    ROW()-ROW($D$8)+1 &lt;= ROWS(_xlfn.ANCHORARRAY(_Helper_FilterResults!$A$1)),
    INDEX(_xlfn.ANCHORARRAY(_Helper_FilterResults!$A$1), ROW()-ROW($D$8)+1, 10),
    ""
)</f>
        <v>No</v>
      </c>
      <c r="N237" s="34" t="str" cm="1">
        <f t="array" ref="N237">IF(
    ROW()-ROW($D$8)+1 &lt;= ROWS(_xlfn.ANCHORARRAY(_Helper_FilterResults!$A$1)),
    INDEX(_xlfn.ANCHORARRAY(_Helper_FilterResults!$A$1), ROW()-ROW($D$8)+1, 11),
    ""
)</f>
        <v>No</v>
      </c>
      <c r="O237" s="28" t="str" cm="1">
        <f t="array" ref="O237">IF(
    ROW()-ROW($D$8)+1 &lt;= ROWS(_xlfn.ANCHORARRAY(_Helper_FilterResults!$A$1)),
    INDEX(_xlfn.ANCHORARRAY(_Helper_FilterResults!$A$1), ROW()-ROW($D$8)+1, 12),
    ""
)</f>
        <v>NA</v>
      </c>
      <c r="P237" s="33" t="str" cm="1">
        <f t="array" ref="P237">IF(
    ROW()-ROW($D$8)+1 &lt;= ROWS(_xlfn.ANCHORARRAY(_Helper_FilterResults!$A$1)),
    INDEX(_xlfn.ANCHORARRAY(_Helper_FilterResults!$A$1), ROW()-ROW($D$8)+1, 13),
    ""
)</f>
        <v>General Acute Care Hospital</v>
      </c>
      <c r="Q237" s="33" t="str" cm="1">
        <f t="array" ref="Q237">IF(
    ROW()-ROW($D$8)+1 &lt;= ROWS(_xlfn.ANCHORARRAY(_Helper_FilterResults!$A$1)),
    INDEX(_xlfn.ANCHORARRAY(_Helper_FilterResults!$A$1), ROW()-ROW($D$8)+1, 14),
    ""
)</f>
        <v>Non-Profit Corporation</v>
      </c>
    </row>
    <row r="238" spans="4:17" x14ac:dyDescent="0.3">
      <c r="D238" s="5" cm="1">
        <f t="array" ref="D238">IF(
    ROW()-ROW($D$8)+1 &lt;= ROWS(_xlfn.ANCHORARRAY(_Helper_FilterResults!$A$1)),
    INDEX(_xlfn.ANCHORARRAY(_Helper_FilterResults!$A$1), ROW()-ROW($D$8)+1, 1),
    ""
)</f>
        <v>106301097</v>
      </c>
      <c r="E238" s="5" t="str" cm="1">
        <f t="array" ref="E238">IF(
    ROW()-ROW($D$8)+1 &lt;= ROWS(_xlfn.ANCHORARRAY(_Helper_FilterResults!$A$1)),
    INDEX(_xlfn.ANCHORARRAY(_Helper_FilterResults!$A$1), ROW()-ROW($D$8)+1, 2),
    ""
)</f>
        <v>ANAHEIM COMMUNITY HOSPITAL, LLC</v>
      </c>
      <c r="F238" s="5" t="str" cm="1">
        <f t="array" ref="F238">IF(
    ROW()-ROW($D$8)+1 &lt;= ROWS(_xlfn.ANCHORARRAY(_Helper_FilterResults!$A$1)),
    INDEX(_xlfn.ANCHORARRAY(_Helper_FilterResults!$A$1), ROW()-ROW($D$8)+1, 3),
    ""
)</f>
        <v>3350 WEST BALL ROAD</v>
      </c>
      <c r="G238" s="5" t="str" cm="1">
        <f t="array" ref="G238">IF(
    ROW()-ROW($D$8)+1 &lt;= ROWS(_xlfn.ANCHORARRAY(_Helper_FilterResults!$A$1)),
    INDEX(_xlfn.ANCHORARRAY(_Helper_FilterResults!$A$1), ROW()-ROW($D$8)+1, 4),
    ""
)</f>
        <v>ANAHEIM</v>
      </c>
      <c r="H238" s="5" cm="1">
        <f t="array" ref="H238">IF(
    ROW()-ROW($D$8)+1 &lt;= ROWS(_xlfn.ANCHORARRAY(_Helper_FilterResults!$A$1)),
    INDEX(_xlfn.ANCHORARRAY(_Helper_FilterResults!$A$1), ROW()-ROW($D$8)+1, 5),
    ""
)</f>
        <v>92804</v>
      </c>
      <c r="I238" s="28" t="str" cm="1">
        <f t="array" ref="I238">IF(
    ROW()-ROW($D$8)+1 &lt;= ROWS(_xlfn.ANCHORARRAY(_Helper_FilterResults!$A$1)),
    INDEX(_xlfn.ANCHORARRAY(_Helper_FilterResults!$A$1), ROW()-ROW($D$8)+1, 6),
    ""
)</f>
        <v>District 67</v>
      </c>
      <c r="J238" s="28" t="str" cm="1">
        <f t="array" ref="J238">IF(
    ROW()-ROW($D$8)+1 &lt;= ROWS(_xlfn.ANCHORARRAY(_Helper_FilterResults!$A$1)),
    INDEX(_xlfn.ANCHORARRAY(_Helper_FilterResults!$A$1), ROW()-ROW($D$8)+1, 7),
    ""
)</f>
        <v>District 34</v>
      </c>
      <c r="K238" s="28" t="str" cm="1">
        <f t="array" ref="K238">IF(
    ROW()-ROW($D$8)+1 &lt;= ROWS(_xlfn.ANCHORARRAY(_Helper_FilterResults!$A$1)),
    INDEX(_xlfn.ANCHORARRAY(_Helper_FilterResults!$A$1), ROW()-ROW($D$8)+1, 8),
    ""
)</f>
        <v>District 46</v>
      </c>
      <c r="L238" s="28" t="str" cm="1">
        <f t="array" ref="L238">IF(
    ROW()-ROW($D$8)+1 &lt;= ROWS(_xlfn.ANCHORARRAY(_Helper_FilterResults!$A$1)),
    INDEX(_xlfn.ANCHORARRAY(_Helper_FilterResults!$A$1), ROW()-ROW($D$8)+1, 9),
    ""
)</f>
        <v>District 46</v>
      </c>
      <c r="M238" s="28" t="str" cm="1">
        <f t="array" ref="M238">IF(
    ROW()-ROW($D$8)+1 &lt;= ROWS(_xlfn.ANCHORARRAY(_Helper_FilterResults!$A$1)),
    INDEX(_xlfn.ANCHORARRAY(_Helper_FilterResults!$A$1), ROW()-ROW($D$8)+1, 10),
    ""
)</f>
        <v>No</v>
      </c>
      <c r="N238" s="34" t="str" cm="1">
        <f t="array" ref="N238">IF(
    ROW()-ROW($D$8)+1 &lt;= ROWS(_xlfn.ANCHORARRAY(_Helper_FilterResults!$A$1)),
    INDEX(_xlfn.ANCHORARRAY(_Helper_FilterResults!$A$1), ROW()-ROW($D$8)+1, 11),
    ""
)</f>
        <v>No</v>
      </c>
      <c r="O238" s="28" t="str" cm="1">
        <f t="array" ref="O238">IF(
    ROW()-ROW($D$8)+1 &lt;= ROWS(_xlfn.ANCHORARRAY(_Helper_FilterResults!$A$1)),
    INDEX(_xlfn.ANCHORARRAY(_Helper_FilterResults!$A$1), ROW()-ROW($D$8)+1, 12),
    ""
)</f>
        <v>NA</v>
      </c>
      <c r="P238" s="33" t="str" cm="1">
        <f t="array" ref="P238">IF(
    ROW()-ROW($D$8)+1 &lt;= ROWS(_xlfn.ANCHORARRAY(_Helper_FilterResults!$A$1)),
    INDEX(_xlfn.ANCHORARRAY(_Helper_FilterResults!$A$1), ROW()-ROW($D$8)+1, 13),
    ""
)</f>
        <v>General Acute Care Hospital</v>
      </c>
      <c r="Q238" s="33" t="str" cm="1">
        <f t="array" ref="Q238">IF(
    ROW()-ROW($D$8)+1 &lt;= ROWS(_xlfn.ANCHORARRAY(_Helper_FilterResults!$A$1)),
    INDEX(_xlfn.ANCHORARRAY(_Helper_FilterResults!$A$1), ROW()-ROW($D$8)+1, 14),
    ""
)</f>
        <v>Investor - LLC</v>
      </c>
    </row>
    <row r="239" spans="4:17" x14ac:dyDescent="0.3">
      <c r="D239" s="5" cm="1">
        <f t="array" ref="D239">IF(
    ROW()-ROW($D$8)+1 &lt;= ROWS(_xlfn.ANCHORARRAY(_Helper_FilterResults!$A$1)),
    INDEX(_xlfn.ANCHORARRAY(_Helper_FilterResults!$A$1), ROW()-ROW($D$8)+1, 1),
    ""
)</f>
        <v>106301098</v>
      </c>
      <c r="E239" s="5" t="str" cm="1">
        <f t="array" ref="E239">IF(
    ROW()-ROW($D$8)+1 &lt;= ROWS(_xlfn.ANCHORARRAY(_Helper_FilterResults!$A$1)),
    INDEX(_xlfn.ANCHORARRAY(_Helper_FilterResults!$A$1), ROW()-ROW($D$8)+1, 2),
    ""
)</f>
        <v>AHMC ANAHEIM REGIONAL MEDICAL CENTER</v>
      </c>
      <c r="F239" s="5" t="str" cm="1">
        <f t="array" ref="F239">IF(
    ROW()-ROW($D$8)+1 &lt;= ROWS(_xlfn.ANCHORARRAY(_Helper_FilterResults!$A$1)),
    INDEX(_xlfn.ANCHORARRAY(_Helper_FilterResults!$A$1), ROW()-ROW($D$8)+1, 3),
    ""
)</f>
        <v>1111 WEST LA PALMA AVENUE</v>
      </c>
      <c r="G239" s="5" t="str" cm="1">
        <f t="array" ref="G239">IF(
    ROW()-ROW($D$8)+1 &lt;= ROWS(_xlfn.ANCHORARRAY(_Helper_FilterResults!$A$1)),
    INDEX(_xlfn.ANCHORARRAY(_Helper_FilterResults!$A$1), ROW()-ROW($D$8)+1, 4),
    ""
)</f>
        <v>ANAHEIM</v>
      </c>
      <c r="H239" s="5" cm="1">
        <f t="array" ref="H239">IF(
    ROW()-ROW($D$8)+1 &lt;= ROWS(_xlfn.ANCHORARRAY(_Helper_FilterResults!$A$1)),
    INDEX(_xlfn.ANCHORARRAY(_Helper_FilterResults!$A$1), ROW()-ROW($D$8)+1, 5),
    ""
)</f>
        <v>92801</v>
      </c>
      <c r="I239" s="28" t="str" cm="1">
        <f t="array" ref="I239">IF(
    ROW()-ROW($D$8)+1 &lt;= ROWS(_xlfn.ANCHORARRAY(_Helper_FilterResults!$A$1)),
    INDEX(_xlfn.ANCHORARRAY(_Helper_FilterResults!$A$1), ROW()-ROW($D$8)+1, 6),
    ""
)</f>
        <v>District 68</v>
      </c>
      <c r="J239" s="28" t="str" cm="1">
        <f t="array" ref="J239">IF(
    ROW()-ROW($D$8)+1 &lt;= ROWS(_xlfn.ANCHORARRAY(_Helper_FilterResults!$A$1)),
    INDEX(_xlfn.ANCHORARRAY(_Helper_FilterResults!$A$1), ROW()-ROW($D$8)+1, 7),
    ""
)</f>
        <v>District 34</v>
      </c>
      <c r="K239" s="28" t="str" cm="1">
        <f t="array" ref="K239">IF(
    ROW()-ROW($D$8)+1 &lt;= ROWS(_xlfn.ANCHORARRAY(_Helper_FilterResults!$A$1)),
    INDEX(_xlfn.ANCHORARRAY(_Helper_FilterResults!$A$1), ROW()-ROW($D$8)+1, 8),
    ""
)</f>
        <v>District 46</v>
      </c>
      <c r="L239" s="28" t="str" cm="1">
        <f t="array" ref="L239">IF(
    ROW()-ROW($D$8)+1 &lt;= ROWS(_xlfn.ANCHORARRAY(_Helper_FilterResults!$A$1)),
    INDEX(_xlfn.ANCHORARRAY(_Helper_FilterResults!$A$1), ROW()-ROW($D$8)+1, 9),
    ""
)</f>
        <v>District 46</v>
      </c>
      <c r="M239" s="28" t="str" cm="1">
        <f t="array" ref="M239">IF(
    ROW()-ROW($D$8)+1 &lt;= ROWS(_xlfn.ANCHORARRAY(_Helper_FilterResults!$A$1)),
    INDEX(_xlfn.ANCHORARRAY(_Helper_FilterResults!$A$1), ROW()-ROW($D$8)+1, 10),
    ""
)</f>
        <v>No</v>
      </c>
      <c r="N239" s="34" t="str" cm="1">
        <f t="array" ref="N239">IF(
    ROW()-ROW($D$8)+1 &lt;= ROWS(_xlfn.ANCHORARRAY(_Helper_FilterResults!$A$1)),
    INDEX(_xlfn.ANCHORARRAY(_Helper_FilterResults!$A$1), ROW()-ROW($D$8)+1, 11),
    ""
)</f>
        <v>No</v>
      </c>
      <c r="O239" s="28" t="str" cm="1">
        <f t="array" ref="O239">IF(
    ROW()-ROW($D$8)+1 &lt;= ROWS(_xlfn.ANCHORARRAY(_Helper_FilterResults!$A$1)),
    INDEX(_xlfn.ANCHORARRAY(_Helper_FilterResults!$A$1), ROW()-ROW($D$8)+1, 12),
    ""
)</f>
        <v>NA</v>
      </c>
      <c r="P239" s="33" t="str" cm="1">
        <f t="array" ref="P239">IF(
    ROW()-ROW($D$8)+1 &lt;= ROWS(_xlfn.ANCHORARRAY(_Helper_FilterResults!$A$1)),
    INDEX(_xlfn.ANCHORARRAY(_Helper_FilterResults!$A$1), ROW()-ROW($D$8)+1, 13),
    ""
)</f>
        <v>General Acute Care Hospital</v>
      </c>
      <c r="Q239" s="33" t="str" cm="1">
        <f t="array" ref="Q239">IF(
    ROW()-ROW($D$8)+1 &lt;= ROWS(_xlfn.ANCHORARRAY(_Helper_FilterResults!$A$1)),
    INDEX(_xlfn.ANCHORARRAY(_Helper_FilterResults!$A$1), ROW()-ROW($D$8)+1, 14),
    ""
)</f>
        <v>Investor - Partnership</v>
      </c>
    </row>
    <row r="240" spans="4:17" x14ac:dyDescent="0.3">
      <c r="D240" s="5" cm="1">
        <f t="array" ref="D240">IF(
    ROW()-ROW($D$8)+1 &lt;= ROWS(_xlfn.ANCHORARRAY(_Helper_FilterResults!$A$1)),
    INDEX(_xlfn.ANCHORARRAY(_Helper_FilterResults!$A$1), ROW()-ROW($D$8)+1, 1),
    ""
)</f>
        <v>106301127</v>
      </c>
      <c r="E240" s="5" t="str" cm="1">
        <f t="array" ref="E240">IF(
    ROW()-ROW($D$8)+1 &lt;= ROWS(_xlfn.ANCHORARRAY(_Helper_FilterResults!$A$1)),
    INDEX(_xlfn.ANCHORARRAY(_Helper_FilterResults!$A$1), ROW()-ROW($D$8)+1, 2),
    ""
)</f>
        <v>KINDRED HOSPITAL - BREA</v>
      </c>
      <c r="F240" s="5" t="str" cm="1">
        <f t="array" ref="F240">IF(
    ROW()-ROW($D$8)+1 &lt;= ROWS(_xlfn.ANCHORARRAY(_Helper_FilterResults!$A$1)),
    INDEX(_xlfn.ANCHORARRAY(_Helper_FilterResults!$A$1), ROW()-ROW($D$8)+1, 3),
    ""
)</f>
        <v>875 NORTH BREA BOULEVARD</v>
      </c>
      <c r="G240" s="5" t="str" cm="1">
        <f t="array" ref="G240">IF(
    ROW()-ROW($D$8)+1 &lt;= ROWS(_xlfn.ANCHORARRAY(_Helper_FilterResults!$A$1)),
    INDEX(_xlfn.ANCHORARRAY(_Helper_FilterResults!$A$1), ROW()-ROW($D$8)+1, 4),
    ""
)</f>
        <v>BREA</v>
      </c>
      <c r="H240" s="5" cm="1">
        <f t="array" ref="H240">IF(
    ROW()-ROW($D$8)+1 &lt;= ROWS(_xlfn.ANCHORARRAY(_Helper_FilterResults!$A$1)),
    INDEX(_xlfn.ANCHORARRAY(_Helper_FilterResults!$A$1), ROW()-ROW($D$8)+1, 5),
    ""
)</f>
        <v>92821</v>
      </c>
      <c r="I240" s="28" t="str" cm="1">
        <f t="array" ref="I240">IF(
    ROW()-ROW($D$8)+1 &lt;= ROWS(_xlfn.ANCHORARRAY(_Helper_FilterResults!$A$1)),
    INDEX(_xlfn.ANCHORARRAY(_Helper_FilterResults!$A$1), ROW()-ROW($D$8)+1, 6),
    ""
)</f>
        <v>District 59</v>
      </c>
      <c r="J240" s="28" t="str" cm="1">
        <f t="array" ref="J240">IF(
    ROW()-ROW($D$8)+1 &lt;= ROWS(_xlfn.ANCHORARRAY(_Helper_FilterResults!$A$1)),
    INDEX(_xlfn.ANCHORARRAY(_Helper_FilterResults!$A$1), ROW()-ROW($D$8)+1, 7),
    ""
)</f>
        <v>District 30</v>
      </c>
      <c r="K240" s="28" t="str" cm="1">
        <f t="array" ref="K240">IF(
    ROW()-ROW($D$8)+1 &lt;= ROWS(_xlfn.ANCHORARRAY(_Helper_FilterResults!$A$1)),
    INDEX(_xlfn.ANCHORARRAY(_Helper_FilterResults!$A$1), ROW()-ROW($D$8)+1, 8),
    ""
)</f>
        <v>District 45</v>
      </c>
      <c r="L240" s="28" t="str" cm="1">
        <f t="array" ref="L240">IF(
    ROW()-ROW($D$8)+1 &lt;= ROWS(_xlfn.ANCHORARRAY(_Helper_FilterResults!$A$1)),
    INDEX(_xlfn.ANCHORARRAY(_Helper_FilterResults!$A$1), ROW()-ROW($D$8)+1, 9),
    ""
)</f>
        <v>District 41</v>
      </c>
      <c r="M240" s="28" t="str" cm="1">
        <f t="array" ref="M240">IF(
    ROW()-ROW($D$8)+1 &lt;= ROWS(_xlfn.ANCHORARRAY(_Helper_FilterResults!$A$1)),
    INDEX(_xlfn.ANCHORARRAY(_Helper_FilterResults!$A$1), ROW()-ROW($D$8)+1, 10),
    ""
)</f>
        <v>No</v>
      </c>
      <c r="N240" s="34" t="str" cm="1">
        <f t="array" ref="N240">IF(
    ROW()-ROW($D$8)+1 &lt;= ROWS(_xlfn.ANCHORARRAY(_Helper_FilterResults!$A$1)),
    INDEX(_xlfn.ANCHORARRAY(_Helper_FilterResults!$A$1), ROW()-ROW($D$8)+1, 11),
    ""
)</f>
        <v>No</v>
      </c>
      <c r="O240" s="28" t="str" cm="1">
        <f t="array" ref="O240">IF(
    ROW()-ROW($D$8)+1 &lt;= ROWS(_xlfn.ANCHORARRAY(_Helper_FilterResults!$A$1)),
    INDEX(_xlfn.ANCHORARRAY(_Helper_FilterResults!$A$1), ROW()-ROW($D$8)+1, 12),
    ""
)</f>
        <v>NA</v>
      </c>
      <c r="P240" s="33" t="str" cm="1">
        <f t="array" ref="P240">IF(
    ROW()-ROW($D$8)+1 &lt;= ROWS(_xlfn.ANCHORARRAY(_Helper_FilterResults!$A$1)),
    INDEX(_xlfn.ANCHORARRAY(_Helper_FilterResults!$A$1), ROW()-ROW($D$8)+1, 13),
    ""
)</f>
        <v>General Acute Care Hospital</v>
      </c>
      <c r="Q240" s="33" t="str" cm="1">
        <f t="array" ref="Q240">IF(
    ROW()-ROW($D$8)+1 &lt;= ROWS(_xlfn.ANCHORARRAY(_Helper_FilterResults!$A$1)),
    INDEX(_xlfn.ANCHORARRAY(_Helper_FilterResults!$A$1), ROW()-ROW($D$8)+1, 14),
    ""
)</f>
        <v>Investor - Corporation</v>
      </c>
    </row>
    <row r="241" spans="4:17" x14ac:dyDescent="0.3">
      <c r="D241" s="5" cm="1">
        <f t="array" ref="D241">IF(
    ROW()-ROW($D$8)+1 &lt;= ROWS(_xlfn.ANCHORARRAY(_Helper_FilterResults!$A$1)),
    INDEX(_xlfn.ANCHORARRAY(_Helper_FilterResults!$A$1), ROW()-ROW($D$8)+1, 1),
    ""
)</f>
        <v>106301140</v>
      </c>
      <c r="E241" s="5" t="str" cm="1">
        <f t="array" ref="E241">IF(
    ROW()-ROW($D$8)+1 &lt;= ROWS(_xlfn.ANCHORARRAY(_Helper_FilterResults!$A$1)),
    INDEX(_xlfn.ANCHORARRAY(_Helper_FilterResults!$A$1), ROW()-ROW($D$8)+1, 2),
    ""
)</f>
        <v>CHAPMAN GLOBAL MEDICAL CENTER</v>
      </c>
      <c r="F241" s="5" t="str" cm="1">
        <f t="array" ref="F241">IF(
    ROW()-ROW($D$8)+1 &lt;= ROWS(_xlfn.ANCHORARRAY(_Helper_FilterResults!$A$1)),
    INDEX(_xlfn.ANCHORARRAY(_Helper_FilterResults!$A$1), ROW()-ROW($D$8)+1, 3),
    ""
)</f>
        <v>2601 EAST CHAPMAN AVENUE</v>
      </c>
      <c r="G241" s="5" t="str" cm="1">
        <f t="array" ref="G241">IF(
    ROW()-ROW($D$8)+1 &lt;= ROWS(_xlfn.ANCHORARRAY(_Helper_FilterResults!$A$1)),
    INDEX(_xlfn.ANCHORARRAY(_Helper_FilterResults!$A$1), ROW()-ROW($D$8)+1, 4),
    ""
)</f>
        <v>ORANGE</v>
      </c>
      <c r="H241" s="5" cm="1">
        <f t="array" ref="H241">IF(
    ROW()-ROW($D$8)+1 &lt;= ROWS(_xlfn.ANCHORARRAY(_Helper_FilterResults!$A$1)),
    INDEX(_xlfn.ANCHORARRAY(_Helper_FilterResults!$A$1), ROW()-ROW($D$8)+1, 5),
    ""
)</f>
        <v>92869</v>
      </c>
      <c r="I241" s="28" t="str" cm="1">
        <f t="array" ref="I241">IF(
    ROW()-ROW($D$8)+1 &lt;= ROWS(_xlfn.ANCHORARRAY(_Helper_FilterResults!$A$1)),
    INDEX(_xlfn.ANCHORARRAY(_Helper_FilterResults!$A$1), ROW()-ROW($D$8)+1, 6),
    ""
)</f>
        <v>District 59</v>
      </c>
      <c r="J241" s="28" t="str" cm="1">
        <f t="array" ref="J241">IF(
    ROW()-ROW($D$8)+1 &lt;= ROWS(_xlfn.ANCHORARRAY(_Helper_FilterResults!$A$1)),
    INDEX(_xlfn.ANCHORARRAY(_Helper_FilterResults!$A$1), ROW()-ROW($D$8)+1, 7),
    ""
)</f>
        <v>District 37</v>
      </c>
      <c r="K241" s="28" t="str" cm="1">
        <f t="array" ref="K241">IF(
    ROW()-ROW($D$8)+1 &lt;= ROWS(_xlfn.ANCHORARRAY(_Helper_FilterResults!$A$1)),
    INDEX(_xlfn.ANCHORARRAY(_Helper_FilterResults!$A$1), ROW()-ROW($D$8)+1, 8),
    ""
)</f>
        <v>District 40</v>
      </c>
      <c r="L241" s="28" t="str" cm="1">
        <f t="array" ref="L241">IF(
    ROW()-ROW($D$8)+1 &lt;= ROWS(_xlfn.ANCHORARRAY(_Helper_FilterResults!$A$1)),
    INDEX(_xlfn.ANCHORARRAY(_Helper_FilterResults!$A$1), ROW()-ROW($D$8)+1, 9),
    ""
)</f>
        <v>District 46</v>
      </c>
      <c r="M241" s="28" t="str" cm="1">
        <f t="array" ref="M241">IF(
    ROW()-ROW($D$8)+1 &lt;= ROWS(_xlfn.ANCHORARRAY(_Helper_FilterResults!$A$1)),
    INDEX(_xlfn.ANCHORARRAY(_Helper_FilterResults!$A$1), ROW()-ROW($D$8)+1, 10),
    ""
)</f>
        <v>No</v>
      </c>
      <c r="N241" s="34" t="str" cm="1">
        <f t="array" ref="N241">IF(
    ROW()-ROW($D$8)+1 &lt;= ROWS(_xlfn.ANCHORARRAY(_Helper_FilterResults!$A$1)),
    INDEX(_xlfn.ANCHORARRAY(_Helper_FilterResults!$A$1), ROW()-ROW($D$8)+1, 11),
    ""
)</f>
        <v>No</v>
      </c>
      <c r="O241" s="28" t="str" cm="1">
        <f t="array" ref="O241">IF(
    ROW()-ROW($D$8)+1 &lt;= ROWS(_xlfn.ANCHORARRAY(_Helper_FilterResults!$A$1)),
    INDEX(_xlfn.ANCHORARRAY(_Helper_FilterResults!$A$1), ROW()-ROW($D$8)+1, 12),
    ""
)</f>
        <v>NA</v>
      </c>
      <c r="P241" s="33" t="str" cm="1">
        <f t="array" ref="P241">IF(
    ROW()-ROW($D$8)+1 &lt;= ROWS(_xlfn.ANCHORARRAY(_Helper_FilterResults!$A$1)),
    INDEX(_xlfn.ANCHORARRAY(_Helper_FilterResults!$A$1), ROW()-ROW($D$8)+1, 13),
    ""
)</f>
        <v>General Acute Care Hospital</v>
      </c>
      <c r="Q241" s="33" t="str" cm="1">
        <f t="array" ref="Q241">IF(
    ROW()-ROW($D$8)+1 &lt;= ROWS(_xlfn.ANCHORARRAY(_Helper_FilterResults!$A$1)),
    INDEX(_xlfn.ANCHORARRAY(_Helper_FilterResults!$A$1), ROW()-ROW($D$8)+1, 14),
    ""
)</f>
        <v>Investor - Corporation</v>
      </c>
    </row>
    <row r="242" spans="4:17" x14ac:dyDescent="0.3">
      <c r="D242" s="5" cm="1">
        <f t="array" ref="D242">IF(
    ROW()-ROW($D$8)+1 &lt;= ROWS(_xlfn.ANCHORARRAY(_Helper_FilterResults!$A$1)),
    INDEX(_xlfn.ANCHORARRAY(_Helper_FilterResults!$A$1), ROW()-ROW($D$8)+1, 1),
    ""
)</f>
        <v>106301155</v>
      </c>
      <c r="E242" s="5" t="str" cm="1">
        <f t="array" ref="E242">IF(
    ROW()-ROW($D$8)+1 &lt;= ROWS(_xlfn.ANCHORARRAY(_Helper_FilterResults!$A$1)),
    INDEX(_xlfn.ANCHORARRAY(_Helper_FilterResults!$A$1), ROW()-ROW($D$8)+1, 2),
    ""
)</f>
        <v>COLLEGE HOSPITAL COSTA MESA</v>
      </c>
      <c r="F242" s="5" t="str" cm="1">
        <f t="array" ref="F242">IF(
    ROW()-ROW($D$8)+1 &lt;= ROWS(_xlfn.ANCHORARRAY(_Helper_FilterResults!$A$1)),
    INDEX(_xlfn.ANCHORARRAY(_Helper_FilterResults!$A$1), ROW()-ROW($D$8)+1, 3),
    ""
)</f>
        <v>301 VICTORIA STREET</v>
      </c>
      <c r="G242" s="5" t="str" cm="1">
        <f t="array" ref="G242">IF(
    ROW()-ROW($D$8)+1 &lt;= ROWS(_xlfn.ANCHORARRAY(_Helper_FilterResults!$A$1)),
    INDEX(_xlfn.ANCHORARRAY(_Helper_FilterResults!$A$1), ROW()-ROW($D$8)+1, 4),
    ""
)</f>
        <v>COSTA MESA</v>
      </c>
      <c r="H242" s="5" cm="1">
        <f t="array" ref="H242">IF(
    ROW()-ROW($D$8)+1 &lt;= ROWS(_xlfn.ANCHORARRAY(_Helper_FilterResults!$A$1)),
    INDEX(_xlfn.ANCHORARRAY(_Helper_FilterResults!$A$1), ROW()-ROW($D$8)+1, 5),
    ""
)</f>
        <v>92627</v>
      </c>
      <c r="I242" s="28" t="str" cm="1">
        <f t="array" ref="I242">IF(
    ROW()-ROW($D$8)+1 &lt;= ROWS(_xlfn.ANCHORARRAY(_Helper_FilterResults!$A$1)),
    INDEX(_xlfn.ANCHORARRAY(_Helper_FilterResults!$A$1), ROW()-ROW($D$8)+1, 6),
    ""
)</f>
        <v>District 73</v>
      </c>
      <c r="J242" s="28" t="str" cm="1">
        <f t="array" ref="J242">IF(
    ROW()-ROW($D$8)+1 &lt;= ROWS(_xlfn.ANCHORARRAY(_Helper_FilterResults!$A$1)),
    INDEX(_xlfn.ANCHORARRAY(_Helper_FilterResults!$A$1), ROW()-ROW($D$8)+1, 7),
    ""
)</f>
        <v>District 37</v>
      </c>
      <c r="K242" s="28" t="str" cm="1">
        <f t="array" ref="K242">IF(
    ROW()-ROW($D$8)+1 &lt;= ROWS(_xlfn.ANCHORARRAY(_Helper_FilterResults!$A$1)),
    INDEX(_xlfn.ANCHORARRAY(_Helper_FilterResults!$A$1), ROW()-ROW($D$8)+1, 8),
    ""
)</f>
        <v>District 47</v>
      </c>
      <c r="L242" s="28" t="str" cm="1">
        <f t="array" ref="L242">IF(
    ROW()-ROW($D$8)+1 &lt;= ROWS(_xlfn.ANCHORARRAY(_Helper_FilterResults!$A$1)),
    INDEX(_xlfn.ANCHORARRAY(_Helper_FilterResults!$A$1), ROW()-ROW($D$8)+1, 9),
    ""
)</f>
        <v>District 42</v>
      </c>
      <c r="M242" s="28" t="str" cm="1">
        <f t="array" ref="M242">IF(
    ROW()-ROW($D$8)+1 &lt;= ROWS(_xlfn.ANCHORARRAY(_Helper_FilterResults!$A$1)),
    INDEX(_xlfn.ANCHORARRAY(_Helper_FilterResults!$A$1), ROW()-ROW($D$8)+1, 10),
    ""
)</f>
        <v>No</v>
      </c>
      <c r="N242" s="34" t="str" cm="1">
        <f t="array" ref="N242">IF(
    ROW()-ROW($D$8)+1 &lt;= ROWS(_xlfn.ANCHORARRAY(_Helper_FilterResults!$A$1)),
    INDEX(_xlfn.ANCHORARRAY(_Helper_FilterResults!$A$1), ROW()-ROW($D$8)+1, 11),
    ""
)</f>
        <v>No</v>
      </c>
      <c r="O242" s="28" t="str" cm="1">
        <f t="array" ref="O242">IF(
    ROW()-ROW($D$8)+1 &lt;= ROWS(_xlfn.ANCHORARRAY(_Helper_FilterResults!$A$1)),
    INDEX(_xlfn.ANCHORARRAY(_Helper_FilterResults!$A$1), ROW()-ROW($D$8)+1, 12),
    ""
)</f>
        <v>NA</v>
      </c>
      <c r="P242" s="33" t="str" cm="1">
        <f t="array" ref="P242">IF(
    ROW()-ROW($D$8)+1 &lt;= ROWS(_xlfn.ANCHORARRAY(_Helper_FilterResults!$A$1)),
    INDEX(_xlfn.ANCHORARRAY(_Helper_FilterResults!$A$1), ROW()-ROW($D$8)+1, 13),
    ""
)</f>
        <v>General Acute Care Hospital</v>
      </c>
      <c r="Q242" s="33" t="str" cm="1">
        <f t="array" ref="Q242">IF(
    ROW()-ROW($D$8)+1 &lt;= ROWS(_xlfn.ANCHORARRAY(_Helper_FilterResults!$A$1)),
    INDEX(_xlfn.ANCHORARRAY(_Helper_FilterResults!$A$1), ROW()-ROW($D$8)+1, 14),
    ""
)</f>
        <v>Investor - Individual</v>
      </c>
    </row>
    <row r="243" spans="4:17" x14ac:dyDescent="0.3">
      <c r="D243" s="5" cm="1">
        <f t="array" ref="D243">IF(
    ROW()-ROW($D$8)+1 &lt;= ROWS(_xlfn.ANCHORARRAY(_Helper_FilterResults!$A$1)),
    INDEX(_xlfn.ANCHORARRAY(_Helper_FilterResults!$A$1), ROW()-ROW($D$8)+1, 1),
    ""
)</f>
        <v>106301167</v>
      </c>
      <c r="E243" s="5" t="str" cm="1">
        <f t="array" ref="E243">IF(
    ROW()-ROW($D$8)+1 &lt;= ROWS(_xlfn.ANCHORARRAY(_Helper_FilterResults!$A$1)),
    INDEX(_xlfn.ANCHORARRAY(_Helper_FilterResults!$A$1), ROW()-ROW($D$8)+1, 2),
    ""
)</f>
        <v>KINDRED HOSPITAL - SANTA ANA</v>
      </c>
      <c r="F243" s="5" t="str" cm="1">
        <f t="array" ref="F243">IF(
    ROW()-ROW($D$8)+1 &lt;= ROWS(_xlfn.ANCHORARRAY(_Helper_FilterResults!$A$1)),
    INDEX(_xlfn.ANCHORARRAY(_Helper_FilterResults!$A$1), ROW()-ROW($D$8)+1, 3),
    ""
)</f>
        <v>1901 COLLEGE AVENUE</v>
      </c>
      <c r="G243" s="5" t="str" cm="1">
        <f t="array" ref="G243">IF(
    ROW()-ROW($D$8)+1 &lt;= ROWS(_xlfn.ANCHORARRAY(_Helper_FilterResults!$A$1)),
    INDEX(_xlfn.ANCHORARRAY(_Helper_FilterResults!$A$1), ROW()-ROW($D$8)+1, 4),
    ""
)</f>
        <v>SANTA ANA</v>
      </c>
      <c r="H243" s="5" cm="1">
        <f t="array" ref="H243">IF(
    ROW()-ROW($D$8)+1 &lt;= ROWS(_xlfn.ANCHORARRAY(_Helper_FilterResults!$A$1)),
    INDEX(_xlfn.ANCHORARRAY(_Helper_FilterResults!$A$1), ROW()-ROW($D$8)+1, 5),
    ""
)</f>
        <v>92706</v>
      </c>
      <c r="I243" s="28" t="str" cm="1">
        <f t="array" ref="I243">IF(
    ROW()-ROW($D$8)+1 &lt;= ROWS(_xlfn.ANCHORARRAY(_Helper_FilterResults!$A$1)),
    INDEX(_xlfn.ANCHORARRAY(_Helper_FilterResults!$A$1), ROW()-ROW($D$8)+1, 6),
    ""
)</f>
        <v>District 68</v>
      </c>
      <c r="J243" s="28" t="str" cm="1">
        <f t="array" ref="J243">IF(
    ROW()-ROW($D$8)+1 &lt;= ROWS(_xlfn.ANCHORARRAY(_Helper_FilterResults!$A$1)),
    INDEX(_xlfn.ANCHORARRAY(_Helper_FilterResults!$A$1), ROW()-ROW($D$8)+1, 7),
    ""
)</f>
        <v>District 34</v>
      </c>
      <c r="K243" s="28" t="str" cm="1">
        <f t="array" ref="K243">IF(
    ROW()-ROW($D$8)+1 &lt;= ROWS(_xlfn.ANCHORARRAY(_Helper_FilterResults!$A$1)),
    INDEX(_xlfn.ANCHORARRAY(_Helper_FilterResults!$A$1), ROW()-ROW($D$8)+1, 8),
    ""
)</f>
        <v>District 46</v>
      </c>
      <c r="L243" s="28" t="str" cm="1">
        <f t="array" ref="L243">IF(
    ROW()-ROW($D$8)+1 &lt;= ROWS(_xlfn.ANCHORARRAY(_Helper_FilterResults!$A$1)),
    INDEX(_xlfn.ANCHORARRAY(_Helper_FilterResults!$A$1), ROW()-ROW($D$8)+1, 9),
    ""
)</f>
        <v>District 46</v>
      </c>
      <c r="M243" s="28" t="str" cm="1">
        <f t="array" ref="M243">IF(
    ROW()-ROW($D$8)+1 &lt;= ROWS(_xlfn.ANCHORARRAY(_Helper_FilterResults!$A$1)),
    INDEX(_xlfn.ANCHORARRAY(_Helper_FilterResults!$A$1), ROW()-ROW($D$8)+1, 10),
    ""
)</f>
        <v>No</v>
      </c>
      <c r="N243" s="34" t="str" cm="1">
        <f t="array" ref="N243">IF(
    ROW()-ROW($D$8)+1 &lt;= ROWS(_xlfn.ANCHORARRAY(_Helper_FilterResults!$A$1)),
    INDEX(_xlfn.ANCHORARRAY(_Helper_FilterResults!$A$1), ROW()-ROW($D$8)+1, 11),
    ""
)</f>
        <v>No</v>
      </c>
      <c r="O243" s="28" t="str" cm="1">
        <f t="array" ref="O243">IF(
    ROW()-ROW($D$8)+1 &lt;= ROWS(_xlfn.ANCHORARRAY(_Helper_FilterResults!$A$1)),
    INDEX(_xlfn.ANCHORARRAY(_Helper_FilterResults!$A$1), ROW()-ROW($D$8)+1, 12),
    ""
)</f>
        <v>NA</v>
      </c>
      <c r="P243" s="33" t="str" cm="1">
        <f t="array" ref="P243">IF(
    ROW()-ROW($D$8)+1 &lt;= ROWS(_xlfn.ANCHORARRAY(_Helper_FilterResults!$A$1)),
    INDEX(_xlfn.ANCHORARRAY(_Helper_FilterResults!$A$1), ROW()-ROW($D$8)+1, 13),
    ""
)</f>
        <v>General Acute Care Hospital</v>
      </c>
      <c r="Q243" s="33" t="str" cm="1">
        <f t="array" ref="Q243">IF(
    ROW()-ROW($D$8)+1 &lt;= ROWS(_xlfn.ANCHORARRAY(_Helper_FilterResults!$A$1)),
    INDEX(_xlfn.ANCHORARRAY(_Helper_FilterResults!$A$1), ROW()-ROW($D$8)+1, 14),
    ""
)</f>
        <v>Investor - LLC</v>
      </c>
    </row>
    <row r="244" spans="4:17" x14ac:dyDescent="0.3">
      <c r="D244" s="5" cm="1">
        <f t="array" ref="D244">IF(
    ROW()-ROW($D$8)+1 &lt;= ROWS(_xlfn.ANCHORARRAY(_Helper_FilterResults!$A$1)),
    INDEX(_xlfn.ANCHORARRAY(_Helper_FilterResults!$A$1), ROW()-ROW($D$8)+1, 1),
    ""
)</f>
        <v>106301175</v>
      </c>
      <c r="E244" s="5" t="str" cm="1">
        <f t="array" ref="E244">IF(
    ROW()-ROW($D$8)+1 &lt;= ROWS(_xlfn.ANCHORARRAY(_Helper_FilterResults!$A$1)),
    INDEX(_xlfn.ANCHORARRAY(_Helper_FilterResults!$A$1), ROW()-ROW($D$8)+1, 2),
    ""
)</f>
        <v>UCI HEALTH-FOUNTAIN VALLEY</v>
      </c>
      <c r="F244" s="5" t="str" cm="1">
        <f t="array" ref="F244">IF(
    ROW()-ROW($D$8)+1 &lt;= ROWS(_xlfn.ANCHORARRAY(_Helper_FilterResults!$A$1)),
    INDEX(_xlfn.ANCHORARRAY(_Helper_FilterResults!$A$1), ROW()-ROW($D$8)+1, 3),
    ""
)</f>
        <v>17100 EUCLID STREET</v>
      </c>
      <c r="G244" s="5" t="str" cm="1">
        <f t="array" ref="G244">IF(
    ROW()-ROW($D$8)+1 &lt;= ROWS(_xlfn.ANCHORARRAY(_Helper_FilterResults!$A$1)),
    INDEX(_xlfn.ANCHORARRAY(_Helper_FilterResults!$A$1), ROW()-ROW($D$8)+1, 4),
    ""
)</f>
        <v>FOUNTAIN VALLEY</v>
      </c>
      <c r="H244" s="5" cm="1">
        <f t="array" ref="H244">IF(
    ROW()-ROW($D$8)+1 &lt;= ROWS(_xlfn.ANCHORARRAY(_Helper_FilterResults!$A$1)),
    INDEX(_xlfn.ANCHORARRAY(_Helper_FilterResults!$A$1), ROW()-ROW($D$8)+1, 5),
    ""
)</f>
        <v>92708</v>
      </c>
      <c r="I244" s="28" t="str" cm="1">
        <f t="array" ref="I244">IF(
    ROW()-ROW($D$8)+1 &lt;= ROWS(_xlfn.ANCHORARRAY(_Helper_FilterResults!$A$1)),
    INDEX(_xlfn.ANCHORARRAY(_Helper_FilterResults!$A$1), ROW()-ROW($D$8)+1, 6),
    ""
)</f>
        <v>District 70</v>
      </c>
      <c r="J244" s="28" t="str" cm="1">
        <f t="array" ref="J244">IF(
    ROW()-ROW($D$8)+1 &lt;= ROWS(_xlfn.ANCHORARRAY(_Helper_FilterResults!$A$1)),
    INDEX(_xlfn.ANCHORARRAY(_Helper_FilterResults!$A$1), ROW()-ROW($D$8)+1, 7),
    ""
)</f>
        <v>District 36</v>
      </c>
      <c r="K244" s="28" t="str" cm="1">
        <f t="array" ref="K244">IF(
    ROW()-ROW($D$8)+1 &lt;= ROWS(_xlfn.ANCHORARRAY(_Helper_FilterResults!$A$1)),
    INDEX(_xlfn.ANCHORARRAY(_Helper_FilterResults!$A$1), ROW()-ROW($D$8)+1, 8),
    ""
)</f>
        <v>District 45</v>
      </c>
      <c r="L244" s="28" t="str" cm="1">
        <f t="array" ref="L244">IF(
    ROW()-ROW($D$8)+1 &lt;= ROWS(_xlfn.ANCHORARRAY(_Helper_FilterResults!$A$1)),
    INDEX(_xlfn.ANCHORARRAY(_Helper_FilterResults!$A$1), ROW()-ROW($D$8)+1, 9),
    ""
)</f>
        <v>District 45</v>
      </c>
      <c r="M244" s="28" t="str" cm="1">
        <f t="array" ref="M244">IF(
    ROW()-ROW($D$8)+1 &lt;= ROWS(_xlfn.ANCHORARRAY(_Helper_FilterResults!$A$1)),
    INDEX(_xlfn.ANCHORARRAY(_Helper_FilterResults!$A$1), ROW()-ROW($D$8)+1, 10),
    ""
)</f>
        <v>No</v>
      </c>
      <c r="N244" s="34" t="str" cm="1">
        <f t="array" ref="N244">IF(
    ROW()-ROW($D$8)+1 &lt;= ROWS(_xlfn.ANCHORARRAY(_Helper_FilterResults!$A$1)),
    INDEX(_xlfn.ANCHORARRAY(_Helper_FilterResults!$A$1), ROW()-ROW($D$8)+1, 11),
    ""
)</f>
        <v>No</v>
      </c>
      <c r="O244" s="28" t="str" cm="1">
        <f t="array" ref="O244">IF(
    ROW()-ROW($D$8)+1 &lt;= ROWS(_xlfn.ANCHORARRAY(_Helper_FilterResults!$A$1)),
    INDEX(_xlfn.ANCHORARRAY(_Helper_FilterResults!$A$1), ROW()-ROW($D$8)+1, 12),
    ""
)</f>
        <v>NA</v>
      </c>
      <c r="P244" s="33" t="str" cm="1">
        <f t="array" ref="P244">IF(
    ROW()-ROW($D$8)+1 &lt;= ROWS(_xlfn.ANCHORARRAY(_Helper_FilterResults!$A$1)),
    INDEX(_xlfn.ANCHORARRAY(_Helper_FilterResults!$A$1), ROW()-ROW($D$8)+1, 13),
    ""
)</f>
        <v>General Acute Care Hospital</v>
      </c>
      <c r="Q244" s="33" t="str" cm="1">
        <f t="array" ref="Q244">IF(
    ROW()-ROW($D$8)+1 &lt;= ROWS(_xlfn.ANCHORARRAY(_Helper_FilterResults!$A$1)),
    INDEX(_xlfn.ANCHORARRAY(_Helper_FilterResults!$A$1), ROW()-ROW($D$8)+1, 14),
    ""
)</f>
        <v>University of California</v>
      </c>
    </row>
    <row r="245" spans="4:17" x14ac:dyDescent="0.3">
      <c r="D245" s="5" cm="1">
        <f t="array" ref="D245">IF(
    ROW()-ROW($D$8)+1 &lt;= ROWS(_xlfn.ANCHORARRAY(_Helper_FilterResults!$A$1)),
    INDEX(_xlfn.ANCHORARRAY(_Helper_FilterResults!$A$1), ROW()-ROW($D$8)+1, 1),
    ""
)</f>
        <v>106301188</v>
      </c>
      <c r="E245" s="5" t="str" cm="1">
        <f t="array" ref="E245">IF(
    ROW()-ROW($D$8)+1 &lt;= ROWS(_xlfn.ANCHORARRAY(_Helper_FilterResults!$A$1)),
    INDEX(_xlfn.ANCHORARRAY(_Helper_FilterResults!$A$1), ROW()-ROW($D$8)+1, 2),
    ""
)</f>
        <v>ANAHEIM GLOBAL MEDICAL CENTER</v>
      </c>
      <c r="F245" s="5" t="str" cm="1">
        <f t="array" ref="F245">IF(
    ROW()-ROW($D$8)+1 &lt;= ROWS(_xlfn.ANCHORARRAY(_Helper_FilterResults!$A$1)),
    INDEX(_xlfn.ANCHORARRAY(_Helper_FilterResults!$A$1), ROW()-ROW($D$8)+1, 3),
    ""
)</f>
        <v>1025 SOUTH ANAHEIM BLVD.</v>
      </c>
      <c r="G245" s="5" t="str" cm="1">
        <f t="array" ref="G245">IF(
    ROW()-ROW($D$8)+1 &lt;= ROWS(_xlfn.ANCHORARRAY(_Helper_FilterResults!$A$1)),
    INDEX(_xlfn.ANCHORARRAY(_Helper_FilterResults!$A$1), ROW()-ROW($D$8)+1, 4),
    ""
)</f>
        <v>ANAHEIM</v>
      </c>
      <c r="H245" s="5" cm="1">
        <f t="array" ref="H245">IF(
    ROW()-ROW($D$8)+1 &lt;= ROWS(_xlfn.ANCHORARRAY(_Helper_FilterResults!$A$1)),
    INDEX(_xlfn.ANCHORARRAY(_Helper_FilterResults!$A$1), ROW()-ROW($D$8)+1, 5),
    ""
)</f>
        <v>92805</v>
      </c>
      <c r="I245" s="28" t="str" cm="1">
        <f t="array" ref="I245">IF(
    ROW()-ROW($D$8)+1 &lt;= ROWS(_xlfn.ANCHORARRAY(_Helper_FilterResults!$A$1)),
    INDEX(_xlfn.ANCHORARRAY(_Helper_FilterResults!$A$1), ROW()-ROW($D$8)+1, 6),
    ""
)</f>
        <v>District 68</v>
      </c>
      <c r="J245" s="28" t="str" cm="1">
        <f t="array" ref="J245">IF(
    ROW()-ROW($D$8)+1 &lt;= ROWS(_xlfn.ANCHORARRAY(_Helper_FilterResults!$A$1)),
    INDEX(_xlfn.ANCHORARRAY(_Helper_FilterResults!$A$1), ROW()-ROW($D$8)+1, 7),
    ""
)</f>
        <v>District 34</v>
      </c>
      <c r="K245" s="28" t="str" cm="1">
        <f t="array" ref="K245">IF(
    ROW()-ROW($D$8)+1 &lt;= ROWS(_xlfn.ANCHORARRAY(_Helper_FilterResults!$A$1)),
    INDEX(_xlfn.ANCHORARRAY(_Helper_FilterResults!$A$1), ROW()-ROW($D$8)+1, 8),
    ""
)</f>
        <v>District 46</v>
      </c>
      <c r="L245" s="28" t="str" cm="1">
        <f t="array" ref="L245">IF(
    ROW()-ROW($D$8)+1 &lt;= ROWS(_xlfn.ANCHORARRAY(_Helper_FilterResults!$A$1)),
    INDEX(_xlfn.ANCHORARRAY(_Helper_FilterResults!$A$1), ROW()-ROW($D$8)+1, 9),
    ""
)</f>
        <v>District 46</v>
      </c>
      <c r="M245" s="28" t="str" cm="1">
        <f t="array" ref="M245">IF(
    ROW()-ROW($D$8)+1 &lt;= ROWS(_xlfn.ANCHORARRAY(_Helper_FilterResults!$A$1)),
    INDEX(_xlfn.ANCHORARRAY(_Helper_FilterResults!$A$1), ROW()-ROW($D$8)+1, 10),
    ""
)</f>
        <v>No</v>
      </c>
      <c r="N245" s="34" t="str" cm="1">
        <f t="array" ref="N245">IF(
    ROW()-ROW($D$8)+1 &lt;= ROWS(_xlfn.ANCHORARRAY(_Helper_FilterResults!$A$1)),
    INDEX(_xlfn.ANCHORARRAY(_Helper_FilterResults!$A$1), ROW()-ROW($D$8)+1, 11),
    ""
)</f>
        <v>No</v>
      </c>
      <c r="O245" s="28" t="str" cm="1">
        <f t="array" ref="O245">IF(
    ROW()-ROW($D$8)+1 &lt;= ROWS(_xlfn.ANCHORARRAY(_Helper_FilterResults!$A$1)),
    INDEX(_xlfn.ANCHORARRAY(_Helper_FilterResults!$A$1), ROW()-ROW($D$8)+1, 12),
    ""
)</f>
        <v>NA</v>
      </c>
      <c r="P245" s="33" t="str" cm="1">
        <f t="array" ref="P245">IF(
    ROW()-ROW($D$8)+1 &lt;= ROWS(_xlfn.ANCHORARRAY(_Helper_FilterResults!$A$1)),
    INDEX(_xlfn.ANCHORARRAY(_Helper_FilterResults!$A$1), ROW()-ROW($D$8)+1, 13),
    ""
)</f>
        <v>General Acute Care Hospital</v>
      </c>
      <c r="Q245" s="33" t="str" cm="1">
        <f t="array" ref="Q245">IF(
    ROW()-ROW($D$8)+1 &lt;= ROWS(_xlfn.ANCHORARRAY(_Helper_FilterResults!$A$1)),
    INDEX(_xlfn.ANCHORARRAY(_Helper_FilterResults!$A$1), ROW()-ROW($D$8)+1, 14),
    ""
)</f>
        <v>Investor - Corporation</v>
      </c>
    </row>
    <row r="246" spans="4:17" x14ac:dyDescent="0.3">
      <c r="D246" s="5" cm="1">
        <f t="array" ref="D246">IF(
    ROW()-ROW($D$8)+1 &lt;= ROWS(_xlfn.ANCHORARRAY(_Helper_FilterResults!$A$1)),
    INDEX(_xlfn.ANCHORARRAY(_Helper_FilterResults!$A$1), ROW()-ROW($D$8)+1, 1),
    ""
)</f>
        <v>106301205</v>
      </c>
      <c r="E246" s="5" t="str" cm="1">
        <f t="array" ref="E246">IF(
    ROW()-ROW($D$8)+1 &lt;= ROWS(_xlfn.ANCHORARRAY(_Helper_FilterResults!$A$1)),
    INDEX(_xlfn.ANCHORARRAY(_Helper_FilterResults!$A$1), ROW()-ROW($D$8)+1, 2),
    ""
)</f>
        <v>HOAG MEMORIAL HOSPITAL PRESBYTERIAN</v>
      </c>
      <c r="F246" s="5" t="str" cm="1">
        <f t="array" ref="F246">IF(
    ROW()-ROW($D$8)+1 &lt;= ROWS(_xlfn.ANCHORARRAY(_Helper_FilterResults!$A$1)),
    INDEX(_xlfn.ANCHORARRAY(_Helper_FilterResults!$A$1), ROW()-ROW($D$8)+1, 3),
    ""
)</f>
        <v>1 HOAG DRIVE</v>
      </c>
      <c r="G246" s="5" t="str" cm="1">
        <f t="array" ref="G246">IF(
    ROW()-ROW($D$8)+1 &lt;= ROWS(_xlfn.ANCHORARRAY(_Helper_FilterResults!$A$1)),
    INDEX(_xlfn.ANCHORARRAY(_Helper_FilterResults!$A$1), ROW()-ROW($D$8)+1, 4),
    ""
)</f>
        <v>NEWPORT BEACH</v>
      </c>
      <c r="H246" s="5" cm="1">
        <f t="array" ref="H246">IF(
    ROW()-ROW($D$8)+1 &lt;= ROWS(_xlfn.ANCHORARRAY(_Helper_FilterResults!$A$1)),
    INDEX(_xlfn.ANCHORARRAY(_Helper_FilterResults!$A$1), ROW()-ROW($D$8)+1, 5),
    ""
)</f>
        <v>92663</v>
      </c>
      <c r="I246" s="28" t="str" cm="1">
        <f t="array" ref="I246">IF(
    ROW()-ROW($D$8)+1 &lt;= ROWS(_xlfn.ANCHORARRAY(_Helper_FilterResults!$A$1)),
    INDEX(_xlfn.ANCHORARRAY(_Helper_FilterResults!$A$1), ROW()-ROW($D$8)+1, 6),
    ""
)</f>
        <v>District 72</v>
      </c>
      <c r="J246" s="28" t="str" cm="1">
        <f t="array" ref="J246">IF(
    ROW()-ROW($D$8)+1 &lt;= ROWS(_xlfn.ANCHORARRAY(_Helper_FilterResults!$A$1)),
    INDEX(_xlfn.ANCHORARRAY(_Helper_FilterResults!$A$1), ROW()-ROW($D$8)+1, 7),
    ""
)</f>
        <v>District 36</v>
      </c>
      <c r="K246" s="28" t="str" cm="1">
        <f t="array" ref="K246">IF(
    ROW()-ROW($D$8)+1 &lt;= ROWS(_xlfn.ANCHORARRAY(_Helper_FilterResults!$A$1)),
    INDEX(_xlfn.ANCHORARRAY(_Helper_FilterResults!$A$1), ROW()-ROW($D$8)+1, 8),
    ""
)</f>
        <v>District 47</v>
      </c>
      <c r="L246" s="28" t="str" cm="1">
        <f t="array" ref="L246">IF(
    ROW()-ROW($D$8)+1 &lt;= ROWS(_xlfn.ANCHORARRAY(_Helper_FilterResults!$A$1)),
    INDEX(_xlfn.ANCHORARRAY(_Helper_FilterResults!$A$1), ROW()-ROW($D$8)+1, 9),
    ""
)</f>
        <v>District 42</v>
      </c>
      <c r="M246" s="28" t="str" cm="1">
        <f t="array" ref="M246">IF(
    ROW()-ROW($D$8)+1 &lt;= ROWS(_xlfn.ANCHORARRAY(_Helper_FilterResults!$A$1)),
    INDEX(_xlfn.ANCHORARRAY(_Helper_FilterResults!$A$1), ROW()-ROW($D$8)+1, 10),
    ""
)</f>
        <v>No</v>
      </c>
      <c r="N246" s="34" t="str" cm="1">
        <f t="array" ref="N246">IF(
    ROW()-ROW($D$8)+1 &lt;= ROWS(_xlfn.ANCHORARRAY(_Helper_FilterResults!$A$1)),
    INDEX(_xlfn.ANCHORARRAY(_Helper_FilterResults!$A$1), ROW()-ROW($D$8)+1, 11),
    ""
)</f>
        <v>No</v>
      </c>
      <c r="O246" s="28" t="str" cm="1">
        <f t="array" ref="O246">IF(
    ROW()-ROW($D$8)+1 &lt;= ROWS(_xlfn.ANCHORARRAY(_Helper_FilterResults!$A$1)),
    INDEX(_xlfn.ANCHORARRAY(_Helper_FilterResults!$A$1), ROW()-ROW($D$8)+1, 12),
    ""
)</f>
        <v>NA</v>
      </c>
      <c r="P246" s="33" t="str" cm="1">
        <f t="array" ref="P246">IF(
    ROW()-ROW($D$8)+1 &lt;= ROWS(_xlfn.ANCHORARRAY(_Helper_FilterResults!$A$1)),
    INDEX(_xlfn.ANCHORARRAY(_Helper_FilterResults!$A$1), ROW()-ROW($D$8)+1, 13),
    ""
)</f>
        <v>General Acute Care Hospital</v>
      </c>
      <c r="Q246" s="33" t="str" cm="1">
        <f t="array" ref="Q246">IF(
    ROW()-ROW($D$8)+1 &lt;= ROWS(_xlfn.ANCHORARRAY(_Helper_FilterResults!$A$1)),
    INDEX(_xlfn.ANCHORARRAY(_Helper_FilterResults!$A$1), ROW()-ROW($D$8)+1, 14),
    ""
)</f>
        <v>Non-Profit Corporation</v>
      </c>
    </row>
    <row r="247" spans="4:17" x14ac:dyDescent="0.3">
      <c r="D247" s="5" cm="1">
        <f t="array" ref="D247">IF(
    ROW()-ROW($D$8)+1 &lt;= ROWS(_xlfn.ANCHORARRAY(_Helper_FilterResults!$A$1)),
    INDEX(_xlfn.ANCHORARRAY(_Helper_FilterResults!$A$1), ROW()-ROW($D$8)+1, 1),
    ""
)</f>
        <v>106301209</v>
      </c>
      <c r="E247" s="5" t="str" cm="1">
        <f t="array" ref="E247">IF(
    ROW()-ROW($D$8)+1 &lt;= ROWS(_xlfn.ANCHORARRAY(_Helper_FilterResults!$A$1)),
    INDEX(_xlfn.ANCHORARRAY(_Helper_FilterResults!$A$1), ROW()-ROW($D$8)+1, 2),
    ""
)</f>
        <v>HUNTINGTON BEACH HOSPITAL</v>
      </c>
      <c r="F247" s="5" t="str" cm="1">
        <f t="array" ref="F247">IF(
    ROW()-ROW($D$8)+1 &lt;= ROWS(_xlfn.ANCHORARRAY(_Helper_FilterResults!$A$1)),
    INDEX(_xlfn.ANCHORARRAY(_Helper_FilterResults!$A$1), ROW()-ROW($D$8)+1, 3),
    ""
)</f>
        <v>17772 BEACH BOULEVARD</v>
      </c>
      <c r="G247" s="5" t="str" cm="1">
        <f t="array" ref="G247">IF(
    ROW()-ROW($D$8)+1 &lt;= ROWS(_xlfn.ANCHORARRAY(_Helper_FilterResults!$A$1)),
    INDEX(_xlfn.ANCHORARRAY(_Helper_FilterResults!$A$1), ROW()-ROW($D$8)+1, 4),
    ""
)</f>
        <v>HUNTINGTON BEACH</v>
      </c>
      <c r="H247" s="5" cm="1">
        <f t="array" ref="H247">IF(
    ROW()-ROW($D$8)+1 &lt;= ROWS(_xlfn.ANCHORARRAY(_Helper_FilterResults!$A$1)),
    INDEX(_xlfn.ANCHORARRAY(_Helper_FilterResults!$A$1), ROW()-ROW($D$8)+1, 5),
    ""
)</f>
        <v>92647</v>
      </c>
      <c r="I247" s="28" t="str" cm="1">
        <f t="array" ref="I247">IF(
    ROW()-ROW($D$8)+1 &lt;= ROWS(_xlfn.ANCHORARRAY(_Helper_FilterResults!$A$1)),
    INDEX(_xlfn.ANCHORARRAY(_Helper_FilterResults!$A$1), ROW()-ROW($D$8)+1, 6),
    ""
)</f>
        <v>District 70</v>
      </c>
      <c r="J247" s="28" t="str" cm="1">
        <f t="array" ref="J247">IF(
    ROW()-ROW($D$8)+1 &lt;= ROWS(_xlfn.ANCHORARRAY(_Helper_FilterResults!$A$1)),
    INDEX(_xlfn.ANCHORARRAY(_Helper_FilterResults!$A$1), ROW()-ROW($D$8)+1, 7),
    ""
)</f>
        <v>District 36</v>
      </c>
      <c r="K247" s="28" t="str" cm="1">
        <f t="array" ref="K247">IF(
    ROW()-ROW($D$8)+1 &lt;= ROWS(_xlfn.ANCHORARRAY(_Helper_FilterResults!$A$1)),
    INDEX(_xlfn.ANCHORARRAY(_Helper_FilterResults!$A$1), ROW()-ROW($D$8)+1, 8),
    ""
)</f>
        <v>District 47</v>
      </c>
      <c r="L247" s="28" t="str" cm="1">
        <f t="array" ref="L247">IF(
    ROW()-ROW($D$8)+1 &lt;= ROWS(_xlfn.ANCHORARRAY(_Helper_FilterResults!$A$1)),
    INDEX(_xlfn.ANCHORARRAY(_Helper_FilterResults!$A$1), ROW()-ROW($D$8)+1, 9),
    ""
)</f>
        <v>District 42</v>
      </c>
      <c r="M247" s="28" t="str" cm="1">
        <f t="array" ref="M247">IF(
    ROW()-ROW($D$8)+1 &lt;= ROWS(_xlfn.ANCHORARRAY(_Helper_FilterResults!$A$1)),
    INDEX(_xlfn.ANCHORARRAY(_Helper_FilterResults!$A$1), ROW()-ROW($D$8)+1, 10),
    ""
)</f>
        <v>No</v>
      </c>
      <c r="N247" s="34" t="str" cm="1">
        <f t="array" ref="N247">IF(
    ROW()-ROW($D$8)+1 &lt;= ROWS(_xlfn.ANCHORARRAY(_Helper_FilterResults!$A$1)),
    INDEX(_xlfn.ANCHORARRAY(_Helper_FilterResults!$A$1), ROW()-ROW($D$8)+1, 11),
    ""
)</f>
        <v>No</v>
      </c>
      <c r="O247" s="28" t="str" cm="1">
        <f t="array" ref="O247">IF(
    ROW()-ROW($D$8)+1 &lt;= ROWS(_xlfn.ANCHORARRAY(_Helper_FilterResults!$A$1)),
    INDEX(_xlfn.ANCHORARRAY(_Helper_FilterResults!$A$1), ROW()-ROW($D$8)+1, 12),
    ""
)</f>
        <v>NA</v>
      </c>
      <c r="P247" s="33" t="str" cm="1">
        <f t="array" ref="P247">IF(
    ROW()-ROW($D$8)+1 &lt;= ROWS(_xlfn.ANCHORARRAY(_Helper_FilterResults!$A$1)),
    INDEX(_xlfn.ANCHORARRAY(_Helper_FilterResults!$A$1), ROW()-ROW($D$8)+1, 13),
    ""
)</f>
        <v>General Acute Care Hospital</v>
      </c>
      <c r="Q247" s="33" t="str" cm="1">
        <f t="array" ref="Q247">IF(
    ROW()-ROW($D$8)+1 &lt;= ROWS(_xlfn.ANCHORARRAY(_Helper_FilterResults!$A$1)),
    INDEX(_xlfn.ANCHORARRAY(_Helper_FilterResults!$A$1), ROW()-ROW($D$8)+1, 14),
    ""
)</f>
        <v>Non-Profit Corporation</v>
      </c>
    </row>
    <row r="248" spans="4:17" x14ac:dyDescent="0.3">
      <c r="D248" s="5" cm="1">
        <f t="array" ref="D248">IF(
    ROW()-ROW($D$8)+1 &lt;= ROWS(_xlfn.ANCHORARRAY(_Helper_FilterResults!$A$1)),
    INDEX(_xlfn.ANCHORARRAY(_Helper_FilterResults!$A$1), ROW()-ROW($D$8)+1, 1),
    ""
)</f>
        <v>106301234</v>
      </c>
      <c r="E248" s="5" t="str" cm="1">
        <f t="array" ref="E248">IF(
    ROW()-ROW($D$8)+1 &lt;= ROWS(_xlfn.ANCHORARRAY(_Helper_FilterResults!$A$1)),
    INDEX(_xlfn.ANCHORARRAY(_Helper_FilterResults!$A$1), ROW()-ROW($D$8)+1, 2),
    ""
)</f>
        <v>LA PALMA INTERCOMMUNITY HOSPITAL</v>
      </c>
      <c r="F248" s="5" t="str" cm="1">
        <f t="array" ref="F248">IF(
    ROW()-ROW($D$8)+1 &lt;= ROWS(_xlfn.ANCHORARRAY(_Helper_FilterResults!$A$1)),
    INDEX(_xlfn.ANCHORARRAY(_Helper_FilterResults!$A$1), ROW()-ROW($D$8)+1, 3),
    ""
)</f>
        <v>7901 WALKER STREET</v>
      </c>
      <c r="G248" s="5" t="str" cm="1">
        <f t="array" ref="G248">IF(
    ROW()-ROW($D$8)+1 &lt;= ROWS(_xlfn.ANCHORARRAY(_Helper_FilterResults!$A$1)),
    INDEX(_xlfn.ANCHORARRAY(_Helper_FilterResults!$A$1), ROW()-ROW($D$8)+1, 4),
    ""
)</f>
        <v>LA PALMA</v>
      </c>
      <c r="H248" s="5" cm="1">
        <f t="array" ref="H248">IF(
    ROW()-ROW($D$8)+1 &lt;= ROWS(_xlfn.ANCHORARRAY(_Helper_FilterResults!$A$1)),
    INDEX(_xlfn.ANCHORARRAY(_Helper_FilterResults!$A$1), ROW()-ROW($D$8)+1, 5),
    ""
)</f>
        <v>90623</v>
      </c>
      <c r="I248" s="28" t="str" cm="1">
        <f t="array" ref="I248">IF(
    ROW()-ROW($D$8)+1 &lt;= ROWS(_xlfn.ANCHORARRAY(_Helper_FilterResults!$A$1)),
    INDEX(_xlfn.ANCHORARRAY(_Helper_FilterResults!$A$1), ROW()-ROW($D$8)+1, 6),
    ""
)</f>
        <v>District 67</v>
      </c>
      <c r="J248" s="28" t="str" cm="1">
        <f t="array" ref="J248">IF(
    ROW()-ROW($D$8)+1 &lt;= ROWS(_xlfn.ANCHORARRAY(_Helper_FilterResults!$A$1)),
    INDEX(_xlfn.ANCHORARRAY(_Helper_FilterResults!$A$1), ROW()-ROW($D$8)+1, 7),
    ""
)</f>
        <v>District 36</v>
      </c>
      <c r="K248" s="28" t="str" cm="1">
        <f t="array" ref="K248">IF(
    ROW()-ROW($D$8)+1 &lt;= ROWS(_xlfn.ANCHORARRAY(_Helper_FilterResults!$A$1)),
    INDEX(_xlfn.ANCHORARRAY(_Helper_FilterResults!$A$1), ROW()-ROW($D$8)+1, 8),
    ""
)</f>
        <v>District 45</v>
      </c>
      <c r="L248" s="28" t="str" cm="1">
        <f t="array" ref="L248">IF(
    ROW()-ROW($D$8)+1 &lt;= ROWS(_xlfn.ANCHORARRAY(_Helper_FilterResults!$A$1)),
    INDEX(_xlfn.ANCHORARRAY(_Helper_FilterResults!$A$1), ROW()-ROW($D$8)+1, 9),
    ""
)</f>
        <v>District 45</v>
      </c>
      <c r="M248" s="28" t="str" cm="1">
        <f t="array" ref="M248">IF(
    ROW()-ROW($D$8)+1 &lt;= ROWS(_xlfn.ANCHORARRAY(_Helper_FilterResults!$A$1)),
    INDEX(_xlfn.ANCHORARRAY(_Helper_FilterResults!$A$1), ROW()-ROW($D$8)+1, 10),
    ""
)</f>
        <v>No</v>
      </c>
      <c r="N248" s="34" t="str" cm="1">
        <f t="array" ref="N248">IF(
    ROW()-ROW($D$8)+1 &lt;= ROWS(_xlfn.ANCHORARRAY(_Helper_FilterResults!$A$1)),
    INDEX(_xlfn.ANCHORARRAY(_Helper_FilterResults!$A$1), ROW()-ROW($D$8)+1, 11),
    ""
)</f>
        <v>No</v>
      </c>
      <c r="O248" s="28" t="str" cm="1">
        <f t="array" ref="O248">IF(
    ROW()-ROW($D$8)+1 &lt;= ROWS(_xlfn.ANCHORARRAY(_Helper_FilterResults!$A$1)),
    INDEX(_xlfn.ANCHORARRAY(_Helper_FilterResults!$A$1), ROW()-ROW($D$8)+1, 12),
    ""
)</f>
        <v>NA</v>
      </c>
      <c r="P248" s="33" t="str" cm="1">
        <f t="array" ref="P248">IF(
    ROW()-ROW($D$8)+1 &lt;= ROWS(_xlfn.ANCHORARRAY(_Helper_FilterResults!$A$1)),
    INDEX(_xlfn.ANCHORARRAY(_Helper_FilterResults!$A$1), ROW()-ROW($D$8)+1, 13),
    ""
)</f>
        <v>General Acute Care Hospital</v>
      </c>
      <c r="Q248" s="33" t="str" cm="1">
        <f t="array" ref="Q248">IF(
    ROW()-ROW($D$8)+1 &lt;= ROWS(_xlfn.ANCHORARRAY(_Helper_FilterResults!$A$1)),
    INDEX(_xlfn.ANCHORARRAY(_Helper_FilterResults!$A$1), ROW()-ROW($D$8)+1, 14),
    ""
)</f>
        <v>Non-Profit Corporation</v>
      </c>
    </row>
    <row r="249" spans="4:17" x14ac:dyDescent="0.3">
      <c r="D249" s="5" cm="1">
        <f t="array" ref="D249">IF(
    ROW()-ROW($D$8)+1 &lt;= ROWS(_xlfn.ANCHORARRAY(_Helper_FilterResults!$A$1)),
    INDEX(_xlfn.ANCHORARRAY(_Helper_FilterResults!$A$1), ROW()-ROW($D$8)+1, 1),
    ""
)</f>
        <v>106301248</v>
      </c>
      <c r="E249" s="5" t="str" cm="1">
        <f t="array" ref="E249">IF(
    ROW()-ROW($D$8)+1 &lt;= ROWS(_xlfn.ANCHORARRAY(_Helper_FilterResults!$A$1)),
    INDEX(_xlfn.ANCHORARRAY(_Helper_FilterResults!$A$1), ROW()-ROW($D$8)+1, 2),
    ""
)</f>
        <v>UCI HEALTH-LOS ALAMITOS</v>
      </c>
      <c r="F249" s="5" t="str" cm="1">
        <f t="array" ref="F249">IF(
    ROW()-ROW($D$8)+1 &lt;= ROWS(_xlfn.ANCHORARRAY(_Helper_FilterResults!$A$1)),
    INDEX(_xlfn.ANCHORARRAY(_Helper_FilterResults!$A$1), ROW()-ROW($D$8)+1, 3),
    ""
)</f>
        <v>3751 KATELLA AVENUE</v>
      </c>
      <c r="G249" s="5" t="str" cm="1">
        <f t="array" ref="G249">IF(
    ROW()-ROW($D$8)+1 &lt;= ROWS(_xlfn.ANCHORARRAY(_Helper_FilterResults!$A$1)),
    INDEX(_xlfn.ANCHORARRAY(_Helper_FilterResults!$A$1), ROW()-ROW($D$8)+1, 4),
    ""
)</f>
        <v>LOS ALAMITOS</v>
      </c>
      <c r="H249" s="5" cm="1">
        <f t="array" ref="H249">IF(
    ROW()-ROW($D$8)+1 &lt;= ROWS(_xlfn.ANCHORARRAY(_Helper_FilterResults!$A$1)),
    INDEX(_xlfn.ANCHORARRAY(_Helper_FilterResults!$A$1), ROW()-ROW($D$8)+1, 5),
    ""
)</f>
        <v>90720</v>
      </c>
      <c r="I249" s="28" t="str" cm="1">
        <f t="array" ref="I249">IF(
    ROW()-ROW($D$8)+1 &lt;= ROWS(_xlfn.ANCHORARRAY(_Helper_FilterResults!$A$1)),
    INDEX(_xlfn.ANCHORARRAY(_Helper_FilterResults!$A$1), ROW()-ROW($D$8)+1, 6),
    ""
)</f>
        <v>District 70</v>
      </c>
      <c r="J249" s="28" t="str" cm="1">
        <f t="array" ref="J249">IF(
    ROW()-ROW($D$8)+1 &lt;= ROWS(_xlfn.ANCHORARRAY(_Helper_FilterResults!$A$1)),
    INDEX(_xlfn.ANCHORARRAY(_Helper_FilterResults!$A$1), ROW()-ROW($D$8)+1, 7),
    ""
)</f>
        <v>District 36</v>
      </c>
      <c r="K249" s="28" t="str" cm="1">
        <f t="array" ref="K249">IF(
    ROW()-ROW($D$8)+1 &lt;= ROWS(_xlfn.ANCHORARRAY(_Helper_FilterResults!$A$1)),
    INDEX(_xlfn.ANCHORARRAY(_Helper_FilterResults!$A$1), ROW()-ROW($D$8)+1, 8),
    ""
)</f>
        <v>District 45</v>
      </c>
      <c r="L249" s="28" t="str" cm="1">
        <f t="array" ref="L249">IF(
    ROW()-ROW($D$8)+1 &lt;= ROWS(_xlfn.ANCHORARRAY(_Helper_FilterResults!$A$1)),
    INDEX(_xlfn.ANCHORARRAY(_Helper_FilterResults!$A$1), ROW()-ROW($D$8)+1, 9),
    ""
)</f>
        <v>District 41</v>
      </c>
      <c r="M249" s="28" t="str" cm="1">
        <f t="array" ref="M249">IF(
    ROW()-ROW($D$8)+1 &lt;= ROWS(_xlfn.ANCHORARRAY(_Helper_FilterResults!$A$1)),
    INDEX(_xlfn.ANCHORARRAY(_Helper_FilterResults!$A$1), ROW()-ROW($D$8)+1, 10),
    ""
)</f>
        <v>No</v>
      </c>
      <c r="N249" s="34" t="str" cm="1">
        <f t="array" ref="N249">IF(
    ROW()-ROW($D$8)+1 &lt;= ROWS(_xlfn.ANCHORARRAY(_Helper_FilterResults!$A$1)),
    INDEX(_xlfn.ANCHORARRAY(_Helper_FilterResults!$A$1), ROW()-ROW($D$8)+1, 11),
    ""
)</f>
        <v>No</v>
      </c>
      <c r="O249" s="28" t="str" cm="1">
        <f t="array" ref="O249">IF(
    ROW()-ROW($D$8)+1 &lt;= ROWS(_xlfn.ANCHORARRAY(_Helper_FilterResults!$A$1)),
    INDEX(_xlfn.ANCHORARRAY(_Helper_FilterResults!$A$1), ROW()-ROW($D$8)+1, 12),
    ""
)</f>
        <v>NA</v>
      </c>
      <c r="P249" s="33" t="str" cm="1">
        <f t="array" ref="P249">IF(
    ROW()-ROW($D$8)+1 &lt;= ROWS(_xlfn.ANCHORARRAY(_Helper_FilterResults!$A$1)),
    INDEX(_xlfn.ANCHORARRAY(_Helper_FilterResults!$A$1), ROW()-ROW($D$8)+1, 13),
    ""
)</f>
        <v>General Acute Care Hospital</v>
      </c>
      <c r="Q249" s="33" t="str" cm="1">
        <f t="array" ref="Q249">IF(
    ROW()-ROW($D$8)+1 &lt;= ROWS(_xlfn.ANCHORARRAY(_Helper_FilterResults!$A$1)),
    INDEX(_xlfn.ANCHORARRAY(_Helper_FilterResults!$A$1), ROW()-ROW($D$8)+1, 14),
    ""
)</f>
        <v>University of California</v>
      </c>
    </row>
    <row r="250" spans="4:17" x14ac:dyDescent="0.3">
      <c r="D250" s="5" cm="1">
        <f t="array" ref="D250">IF(
    ROW()-ROW($D$8)+1 &lt;= ROWS(_xlfn.ANCHORARRAY(_Helper_FilterResults!$A$1)),
    INDEX(_xlfn.ANCHORARRAY(_Helper_FilterResults!$A$1), ROW()-ROW($D$8)+1, 1),
    ""
)</f>
        <v>106301258</v>
      </c>
      <c r="E250" s="5" t="str" cm="1">
        <f t="array" ref="E250">IF(
    ROW()-ROW($D$8)+1 &lt;= ROWS(_xlfn.ANCHORARRAY(_Helper_FilterResults!$A$1)),
    INDEX(_xlfn.ANCHORARRAY(_Helper_FilterResults!$A$1), ROW()-ROW($D$8)+1, 2),
    ""
)</f>
        <v>SOUTH COAST GLOBAL MEDICAL CENTER</v>
      </c>
      <c r="F250" s="5" t="str" cm="1">
        <f t="array" ref="F250">IF(
    ROW()-ROW($D$8)+1 &lt;= ROWS(_xlfn.ANCHORARRAY(_Helper_FilterResults!$A$1)),
    INDEX(_xlfn.ANCHORARRAY(_Helper_FilterResults!$A$1), ROW()-ROW($D$8)+1, 3),
    ""
)</f>
        <v>2701 S. BRISTOL STREET</v>
      </c>
      <c r="G250" s="5" t="str" cm="1">
        <f t="array" ref="G250">IF(
    ROW()-ROW($D$8)+1 &lt;= ROWS(_xlfn.ANCHORARRAY(_Helper_FilterResults!$A$1)),
    INDEX(_xlfn.ANCHORARRAY(_Helper_FilterResults!$A$1), ROW()-ROW($D$8)+1, 4),
    ""
)</f>
        <v>SANTA ANA</v>
      </c>
      <c r="H250" s="5" cm="1">
        <f t="array" ref="H250">IF(
    ROW()-ROW($D$8)+1 &lt;= ROWS(_xlfn.ANCHORARRAY(_Helper_FilterResults!$A$1)),
    INDEX(_xlfn.ANCHORARRAY(_Helper_FilterResults!$A$1), ROW()-ROW($D$8)+1, 5),
    ""
)</f>
        <v>92704</v>
      </c>
      <c r="I250" s="28" t="str" cm="1">
        <f t="array" ref="I250">IF(
    ROW()-ROW($D$8)+1 &lt;= ROWS(_xlfn.ANCHORARRAY(_Helper_FilterResults!$A$1)),
    INDEX(_xlfn.ANCHORARRAY(_Helper_FilterResults!$A$1), ROW()-ROW($D$8)+1, 6),
    ""
)</f>
        <v>District 68</v>
      </c>
      <c r="J250" s="28" t="str" cm="1">
        <f t="array" ref="J250">IF(
    ROW()-ROW($D$8)+1 &lt;= ROWS(_xlfn.ANCHORARRAY(_Helper_FilterResults!$A$1)),
    INDEX(_xlfn.ANCHORARRAY(_Helper_FilterResults!$A$1), ROW()-ROW($D$8)+1, 7),
    ""
)</f>
        <v>District 34</v>
      </c>
      <c r="K250" s="28" t="str" cm="1">
        <f t="array" ref="K250">IF(
    ROW()-ROW($D$8)+1 &lt;= ROWS(_xlfn.ANCHORARRAY(_Helper_FilterResults!$A$1)),
    INDEX(_xlfn.ANCHORARRAY(_Helper_FilterResults!$A$1), ROW()-ROW($D$8)+1, 8),
    ""
)</f>
        <v>District 46</v>
      </c>
      <c r="L250" s="28" t="str" cm="1">
        <f t="array" ref="L250">IF(
    ROW()-ROW($D$8)+1 &lt;= ROWS(_xlfn.ANCHORARRAY(_Helper_FilterResults!$A$1)),
    INDEX(_xlfn.ANCHORARRAY(_Helper_FilterResults!$A$1), ROW()-ROW($D$8)+1, 9),
    ""
)</f>
        <v>District 42</v>
      </c>
      <c r="M250" s="28" t="str" cm="1">
        <f t="array" ref="M250">IF(
    ROW()-ROW($D$8)+1 &lt;= ROWS(_xlfn.ANCHORARRAY(_Helper_FilterResults!$A$1)),
    INDEX(_xlfn.ANCHORARRAY(_Helper_FilterResults!$A$1), ROW()-ROW($D$8)+1, 10),
    ""
)</f>
        <v>No</v>
      </c>
      <c r="N250" s="34" t="str" cm="1">
        <f t="array" ref="N250">IF(
    ROW()-ROW($D$8)+1 &lt;= ROWS(_xlfn.ANCHORARRAY(_Helper_FilterResults!$A$1)),
    INDEX(_xlfn.ANCHORARRAY(_Helper_FilterResults!$A$1), ROW()-ROW($D$8)+1, 11),
    ""
)</f>
        <v>No</v>
      </c>
      <c r="O250" s="28" t="str" cm="1">
        <f t="array" ref="O250">IF(
    ROW()-ROW($D$8)+1 &lt;= ROWS(_xlfn.ANCHORARRAY(_Helper_FilterResults!$A$1)),
    INDEX(_xlfn.ANCHORARRAY(_Helper_FilterResults!$A$1), ROW()-ROW($D$8)+1, 12),
    ""
)</f>
        <v>NA</v>
      </c>
      <c r="P250" s="33" t="str" cm="1">
        <f t="array" ref="P250">IF(
    ROW()-ROW($D$8)+1 &lt;= ROWS(_xlfn.ANCHORARRAY(_Helper_FilterResults!$A$1)),
    INDEX(_xlfn.ANCHORARRAY(_Helper_FilterResults!$A$1), ROW()-ROW($D$8)+1, 13),
    ""
)</f>
        <v>General Acute Care Hospital</v>
      </c>
      <c r="Q250" s="33" t="str" cm="1">
        <f t="array" ref="Q250">IF(
    ROW()-ROW($D$8)+1 &lt;= ROWS(_xlfn.ANCHORARRAY(_Helper_FilterResults!$A$1)),
    INDEX(_xlfn.ANCHORARRAY(_Helper_FilterResults!$A$1), ROW()-ROW($D$8)+1, 14),
    ""
)</f>
        <v>Investor - Corporation</v>
      </c>
    </row>
    <row r="251" spans="4:17" x14ac:dyDescent="0.3">
      <c r="D251" s="5" cm="1">
        <f t="array" ref="D251">IF(
    ROW()-ROW($D$8)+1 &lt;= ROWS(_xlfn.ANCHORARRAY(_Helper_FilterResults!$A$1)),
    INDEX(_xlfn.ANCHORARRAY(_Helper_FilterResults!$A$1), ROW()-ROW($D$8)+1, 1),
    ""
)</f>
        <v>106301262</v>
      </c>
      <c r="E251" s="5" t="str" cm="1">
        <f t="array" ref="E251">IF(
    ROW()-ROW($D$8)+1 &lt;= ROWS(_xlfn.ANCHORARRAY(_Helper_FilterResults!$A$1)),
    INDEX(_xlfn.ANCHORARRAY(_Helper_FilterResults!$A$1), ROW()-ROW($D$8)+1, 2),
    ""
)</f>
        <v>PROVIDENCE MISSION HOSPITAL</v>
      </c>
      <c r="F251" s="5" t="str" cm="1">
        <f t="array" ref="F251">IF(
    ROW()-ROW($D$8)+1 &lt;= ROWS(_xlfn.ANCHORARRAY(_Helper_FilterResults!$A$1)),
    INDEX(_xlfn.ANCHORARRAY(_Helper_FilterResults!$A$1), ROW()-ROW($D$8)+1, 3),
    ""
)</f>
        <v>27700 MEDICAL CENTER ROAD</v>
      </c>
      <c r="G251" s="5" t="str" cm="1">
        <f t="array" ref="G251">IF(
    ROW()-ROW($D$8)+1 &lt;= ROWS(_xlfn.ANCHORARRAY(_Helper_FilterResults!$A$1)),
    INDEX(_xlfn.ANCHORARRAY(_Helper_FilterResults!$A$1), ROW()-ROW($D$8)+1, 4),
    ""
)</f>
        <v>MISSION VIEJO</v>
      </c>
      <c r="H251" s="5" cm="1">
        <f t="array" ref="H251">IF(
    ROW()-ROW($D$8)+1 &lt;= ROWS(_xlfn.ANCHORARRAY(_Helper_FilterResults!$A$1)),
    INDEX(_xlfn.ANCHORARRAY(_Helper_FilterResults!$A$1), ROW()-ROW($D$8)+1, 5),
    ""
)</f>
        <v>92691</v>
      </c>
      <c r="I251" s="28" t="str" cm="1">
        <f t="array" ref="I251">IF(
    ROW()-ROW($D$8)+1 &lt;= ROWS(_xlfn.ANCHORARRAY(_Helper_FilterResults!$A$1)),
    INDEX(_xlfn.ANCHORARRAY(_Helper_FilterResults!$A$1), ROW()-ROW($D$8)+1, 6),
    ""
)</f>
        <v>District 71</v>
      </c>
      <c r="J251" s="28" t="str" cm="1">
        <f t="array" ref="J251">IF(
    ROW()-ROW($D$8)+1 &lt;= ROWS(_xlfn.ANCHORARRAY(_Helper_FilterResults!$A$1)),
    INDEX(_xlfn.ANCHORARRAY(_Helper_FilterResults!$A$1), ROW()-ROW($D$8)+1, 7),
    ""
)</f>
        <v>District 38</v>
      </c>
      <c r="K251" s="28" t="str" cm="1">
        <f t="array" ref="K251">IF(
    ROW()-ROW($D$8)+1 &lt;= ROWS(_xlfn.ANCHORARRAY(_Helper_FilterResults!$A$1)),
    INDEX(_xlfn.ANCHORARRAY(_Helper_FilterResults!$A$1), ROW()-ROW($D$8)+1, 8),
    ""
)</f>
        <v>District 40</v>
      </c>
      <c r="L251" s="28" t="str" cm="1">
        <f t="array" ref="L251">IF(
    ROW()-ROW($D$8)+1 &lt;= ROWS(_xlfn.ANCHORARRAY(_Helper_FilterResults!$A$1)),
    INDEX(_xlfn.ANCHORARRAY(_Helper_FilterResults!$A$1), ROW()-ROW($D$8)+1, 9),
    ""
)</f>
        <v>District 47</v>
      </c>
      <c r="M251" s="28" t="str" cm="1">
        <f t="array" ref="M251">IF(
    ROW()-ROW($D$8)+1 &lt;= ROWS(_xlfn.ANCHORARRAY(_Helper_FilterResults!$A$1)),
    INDEX(_xlfn.ANCHORARRAY(_Helper_FilterResults!$A$1), ROW()-ROW($D$8)+1, 10),
    ""
)</f>
        <v>No</v>
      </c>
      <c r="N251" s="34" t="str" cm="1">
        <f t="array" ref="N251">IF(
    ROW()-ROW($D$8)+1 &lt;= ROWS(_xlfn.ANCHORARRAY(_Helper_FilterResults!$A$1)),
    INDEX(_xlfn.ANCHORARRAY(_Helper_FilterResults!$A$1), ROW()-ROW($D$8)+1, 11),
    ""
)</f>
        <v>No</v>
      </c>
      <c r="O251" s="28" t="str" cm="1">
        <f t="array" ref="O251">IF(
    ROW()-ROW($D$8)+1 &lt;= ROWS(_xlfn.ANCHORARRAY(_Helper_FilterResults!$A$1)),
    INDEX(_xlfn.ANCHORARRAY(_Helper_FilterResults!$A$1), ROW()-ROW($D$8)+1, 12),
    ""
)</f>
        <v>Level II</v>
      </c>
      <c r="P251" s="33" t="str" cm="1">
        <f t="array" ref="P251">IF(
    ROW()-ROW($D$8)+1 &lt;= ROWS(_xlfn.ANCHORARRAY(_Helper_FilterResults!$A$1)),
    INDEX(_xlfn.ANCHORARRAY(_Helper_FilterResults!$A$1), ROW()-ROW($D$8)+1, 13),
    ""
)</f>
        <v>General Acute Care Hospital</v>
      </c>
      <c r="Q251" s="33" t="str" cm="1">
        <f t="array" ref="Q251">IF(
    ROW()-ROW($D$8)+1 &lt;= ROWS(_xlfn.ANCHORARRAY(_Helper_FilterResults!$A$1)),
    INDEX(_xlfn.ANCHORARRAY(_Helper_FilterResults!$A$1), ROW()-ROW($D$8)+1, 14),
    ""
)</f>
        <v>Non-Profit Corporation</v>
      </c>
    </row>
    <row r="252" spans="4:17" x14ac:dyDescent="0.3">
      <c r="D252" s="5" cm="1">
        <f t="array" ref="D252">IF(
    ROW()-ROW($D$8)+1 &lt;= ROWS(_xlfn.ANCHORARRAY(_Helper_FilterResults!$A$1)),
    INDEX(_xlfn.ANCHORARRAY(_Helper_FilterResults!$A$1), ROW()-ROW($D$8)+1, 1),
    ""
)</f>
        <v>106301279</v>
      </c>
      <c r="E252" s="5" t="str" cm="1">
        <f t="array" ref="E252">IF(
    ROW()-ROW($D$8)+1 &lt;= ROWS(_xlfn.ANCHORARRAY(_Helper_FilterResults!$A$1)),
    INDEX(_xlfn.ANCHORARRAY(_Helper_FilterResults!$A$1), ROW()-ROW($D$8)+1, 2),
    ""
)</f>
        <v>UNIVERSITY OF CALIFORNIA IRVINE MEDICAL CENTER</v>
      </c>
      <c r="F252" s="5" t="str" cm="1">
        <f t="array" ref="F252">IF(
    ROW()-ROW($D$8)+1 &lt;= ROWS(_xlfn.ANCHORARRAY(_Helper_FilterResults!$A$1)),
    INDEX(_xlfn.ANCHORARRAY(_Helper_FilterResults!$A$1), ROW()-ROW($D$8)+1, 3),
    ""
)</f>
        <v>101 CITY DRIVE SOUTH</v>
      </c>
      <c r="G252" s="5" t="str" cm="1">
        <f t="array" ref="G252">IF(
    ROW()-ROW($D$8)+1 &lt;= ROWS(_xlfn.ANCHORARRAY(_Helper_FilterResults!$A$1)),
    INDEX(_xlfn.ANCHORARRAY(_Helper_FilterResults!$A$1), ROW()-ROW($D$8)+1, 4),
    ""
)</f>
        <v>ORANGE</v>
      </c>
      <c r="H252" s="5" cm="1">
        <f t="array" ref="H252">IF(
    ROW()-ROW($D$8)+1 &lt;= ROWS(_xlfn.ANCHORARRAY(_Helper_FilterResults!$A$1)),
    INDEX(_xlfn.ANCHORARRAY(_Helper_FilterResults!$A$1), ROW()-ROW($D$8)+1, 5),
    ""
)</f>
        <v>92868</v>
      </c>
      <c r="I252" s="28" t="str" cm="1">
        <f t="array" ref="I252">IF(
    ROW()-ROW($D$8)+1 &lt;= ROWS(_xlfn.ANCHORARRAY(_Helper_FilterResults!$A$1)),
    INDEX(_xlfn.ANCHORARRAY(_Helper_FilterResults!$A$1), ROW()-ROW($D$8)+1, 6),
    ""
)</f>
        <v>District 68</v>
      </c>
      <c r="J252" s="28" t="str" cm="1">
        <f t="array" ref="J252">IF(
    ROW()-ROW($D$8)+1 &lt;= ROWS(_xlfn.ANCHORARRAY(_Helper_FilterResults!$A$1)),
    INDEX(_xlfn.ANCHORARRAY(_Helper_FilterResults!$A$1), ROW()-ROW($D$8)+1, 7),
    ""
)</f>
        <v>District 34</v>
      </c>
      <c r="K252" s="28" t="str" cm="1">
        <f t="array" ref="K252">IF(
    ROW()-ROW($D$8)+1 &lt;= ROWS(_xlfn.ANCHORARRAY(_Helper_FilterResults!$A$1)),
    INDEX(_xlfn.ANCHORARRAY(_Helper_FilterResults!$A$1), ROW()-ROW($D$8)+1, 8),
    ""
)</f>
        <v>District 46</v>
      </c>
      <c r="L252" s="28" t="str" cm="1">
        <f t="array" ref="L252">IF(
    ROW()-ROW($D$8)+1 &lt;= ROWS(_xlfn.ANCHORARRAY(_Helper_FilterResults!$A$1)),
    INDEX(_xlfn.ANCHORARRAY(_Helper_FilterResults!$A$1), ROW()-ROW($D$8)+1, 9),
    ""
)</f>
        <v>District 46</v>
      </c>
      <c r="M252" s="28" t="str" cm="1">
        <f t="array" ref="M252">IF(
    ROW()-ROW($D$8)+1 &lt;= ROWS(_xlfn.ANCHORARRAY(_Helper_FilterResults!$A$1)),
    INDEX(_xlfn.ANCHORARRAY(_Helper_FilterResults!$A$1), ROW()-ROW($D$8)+1, 10),
    ""
)</f>
        <v>Yes</v>
      </c>
      <c r="N252" s="34" t="str" cm="1">
        <f t="array" ref="N252">IF(
    ROW()-ROW($D$8)+1 &lt;= ROWS(_xlfn.ANCHORARRAY(_Helper_FilterResults!$A$1)),
    INDEX(_xlfn.ANCHORARRAY(_Helper_FilterResults!$A$1), ROW()-ROW($D$8)+1, 11),
    ""
)</f>
        <v>No</v>
      </c>
      <c r="O252" s="28" t="str" cm="1">
        <f t="array" ref="O252">IF(
    ROW()-ROW($D$8)+1 &lt;= ROWS(_xlfn.ANCHORARRAY(_Helper_FilterResults!$A$1)),
    INDEX(_xlfn.ANCHORARRAY(_Helper_FilterResults!$A$1), ROW()-ROW($D$8)+1, 12),
    ""
)</f>
        <v>Level I</v>
      </c>
      <c r="P252" s="33" t="str" cm="1">
        <f t="array" ref="P252">IF(
    ROW()-ROW($D$8)+1 &lt;= ROWS(_xlfn.ANCHORARRAY(_Helper_FilterResults!$A$1)),
    INDEX(_xlfn.ANCHORARRAY(_Helper_FilterResults!$A$1), ROW()-ROW($D$8)+1, 13),
    ""
)</f>
        <v>General Acute Care Hospital</v>
      </c>
      <c r="Q252" s="33" t="str" cm="1">
        <f t="array" ref="Q252">IF(
    ROW()-ROW($D$8)+1 &lt;= ROWS(_xlfn.ANCHORARRAY(_Helper_FilterResults!$A$1)),
    INDEX(_xlfn.ANCHORARRAY(_Helper_FilterResults!$A$1), ROW()-ROW($D$8)+1, 14),
    ""
)</f>
        <v>University of California</v>
      </c>
    </row>
    <row r="253" spans="4:17" x14ac:dyDescent="0.3">
      <c r="D253" s="5" cm="1">
        <f t="array" ref="D253">IF(
    ROW()-ROW($D$8)+1 &lt;= ROWS(_xlfn.ANCHORARRAY(_Helper_FilterResults!$A$1)),
    INDEX(_xlfn.ANCHORARRAY(_Helper_FilterResults!$A$1), ROW()-ROW($D$8)+1, 1),
    ""
)</f>
        <v>106301283</v>
      </c>
      <c r="E253" s="5" t="str" cm="1">
        <f t="array" ref="E253">IF(
    ROW()-ROW($D$8)+1 &lt;= ROWS(_xlfn.ANCHORARRAY(_Helper_FilterResults!$A$1)),
    INDEX(_xlfn.ANCHORARRAY(_Helper_FilterResults!$A$1), ROW()-ROW($D$8)+1, 2),
    ""
)</f>
        <v>GARDEN GROVE HOSPITAL AND MEDICAL CENTER</v>
      </c>
      <c r="F253" s="5" t="str" cm="1">
        <f t="array" ref="F253">IF(
    ROW()-ROW($D$8)+1 &lt;= ROWS(_xlfn.ANCHORARRAY(_Helper_FilterResults!$A$1)),
    INDEX(_xlfn.ANCHORARRAY(_Helper_FilterResults!$A$1), ROW()-ROW($D$8)+1, 3),
    ""
)</f>
        <v>12601 GARDEN GROVE BLVD.</v>
      </c>
      <c r="G253" s="5" t="str" cm="1">
        <f t="array" ref="G253">IF(
    ROW()-ROW($D$8)+1 &lt;= ROWS(_xlfn.ANCHORARRAY(_Helper_FilterResults!$A$1)),
    INDEX(_xlfn.ANCHORARRAY(_Helper_FilterResults!$A$1), ROW()-ROW($D$8)+1, 4),
    ""
)</f>
        <v>GARDEN GROVE</v>
      </c>
      <c r="H253" s="5" t="str" cm="1">
        <f t="array" ref="H253">IF(
    ROW()-ROW($D$8)+1 &lt;= ROWS(_xlfn.ANCHORARRAY(_Helper_FilterResults!$A$1)),
    INDEX(_xlfn.ANCHORARRAY(_Helper_FilterResults!$A$1), ROW()-ROW($D$8)+1, 5),
    ""
)</f>
        <v>92843-1908</v>
      </c>
      <c r="I253" s="28" t="str" cm="1">
        <f t="array" ref="I253">IF(
    ROW()-ROW($D$8)+1 &lt;= ROWS(_xlfn.ANCHORARRAY(_Helper_FilterResults!$A$1)),
    INDEX(_xlfn.ANCHORARRAY(_Helper_FilterResults!$A$1), ROW()-ROW($D$8)+1, 6),
    ""
)</f>
        <v>District 70</v>
      </c>
      <c r="J253" s="28" t="str" cm="1">
        <f t="array" ref="J253">IF(
    ROW()-ROW($D$8)+1 &lt;= ROWS(_xlfn.ANCHORARRAY(_Helper_FilterResults!$A$1)),
    INDEX(_xlfn.ANCHORARRAY(_Helper_FilterResults!$A$1), ROW()-ROW($D$8)+1, 7),
    ""
)</f>
        <v>District 34</v>
      </c>
      <c r="K253" s="28" t="str" cm="1">
        <f t="array" ref="K253">IF(
    ROW()-ROW($D$8)+1 &lt;= ROWS(_xlfn.ANCHORARRAY(_Helper_FilterResults!$A$1)),
    INDEX(_xlfn.ANCHORARRAY(_Helper_FilterResults!$A$1), ROW()-ROW($D$8)+1, 8),
    ""
)</f>
        <v>District 45</v>
      </c>
      <c r="L253" s="28" t="str" cm="1">
        <f t="array" ref="L253">IF(
    ROW()-ROW($D$8)+1 &lt;= ROWS(_xlfn.ANCHORARRAY(_Helper_FilterResults!$A$1)),
    INDEX(_xlfn.ANCHORARRAY(_Helper_FilterResults!$A$1), ROW()-ROW($D$8)+1, 9),
    ""
)</f>
        <v>District 45</v>
      </c>
      <c r="M253" s="28" t="str" cm="1">
        <f t="array" ref="M253">IF(
    ROW()-ROW($D$8)+1 &lt;= ROWS(_xlfn.ANCHORARRAY(_Helper_FilterResults!$A$1)),
    INDEX(_xlfn.ANCHORARRAY(_Helper_FilterResults!$A$1), ROW()-ROW($D$8)+1, 10),
    ""
)</f>
        <v>No</v>
      </c>
      <c r="N253" s="34" t="str" cm="1">
        <f t="array" ref="N253">IF(
    ROW()-ROW($D$8)+1 &lt;= ROWS(_xlfn.ANCHORARRAY(_Helper_FilterResults!$A$1)),
    INDEX(_xlfn.ANCHORARRAY(_Helper_FilterResults!$A$1), ROW()-ROW($D$8)+1, 11),
    ""
)</f>
        <v>No</v>
      </c>
      <c r="O253" s="28" t="str" cm="1">
        <f t="array" ref="O253">IF(
    ROW()-ROW($D$8)+1 &lt;= ROWS(_xlfn.ANCHORARRAY(_Helper_FilterResults!$A$1)),
    INDEX(_xlfn.ANCHORARRAY(_Helper_FilterResults!$A$1), ROW()-ROW($D$8)+1, 12),
    ""
)</f>
        <v>NA</v>
      </c>
      <c r="P253" s="33" t="str" cm="1">
        <f t="array" ref="P253">IF(
    ROW()-ROW($D$8)+1 &lt;= ROWS(_xlfn.ANCHORARRAY(_Helper_FilterResults!$A$1)),
    INDEX(_xlfn.ANCHORARRAY(_Helper_FilterResults!$A$1), ROW()-ROW($D$8)+1, 13),
    ""
)</f>
        <v>General Acute Care Hospital</v>
      </c>
      <c r="Q253" s="33" t="str" cm="1">
        <f t="array" ref="Q253">IF(
    ROW()-ROW($D$8)+1 &lt;= ROWS(_xlfn.ANCHORARRAY(_Helper_FilterResults!$A$1)),
    INDEX(_xlfn.ANCHORARRAY(_Helper_FilterResults!$A$1), ROW()-ROW($D$8)+1, 14),
    ""
)</f>
        <v>Investor - LLC</v>
      </c>
    </row>
    <row r="254" spans="4:17" x14ac:dyDescent="0.3">
      <c r="D254" s="5" cm="1">
        <f t="array" ref="D254">IF(
    ROW()-ROW($D$8)+1 &lt;= ROWS(_xlfn.ANCHORARRAY(_Helper_FilterResults!$A$1)),
    INDEX(_xlfn.ANCHORARRAY(_Helper_FilterResults!$A$1), ROW()-ROW($D$8)+1, 1),
    ""
)</f>
        <v>106301297</v>
      </c>
      <c r="E254" s="5" t="str" cm="1">
        <f t="array" ref="E254">IF(
    ROW()-ROW($D$8)+1 &lt;= ROWS(_xlfn.ANCHORARRAY(_Helper_FilterResults!$A$1)),
    INDEX(_xlfn.ANCHORARRAY(_Helper_FilterResults!$A$1), ROW()-ROW($D$8)+1, 2),
    ""
)</f>
        <v>UCI HEALTH-PLACENTIA LINDA</v>
      </c>
      <c r="F254" s="5" t="str" cm="1">
        <f t="array" ref="F254">IF(
    ROW()-ROW($D$8)+1 &lt;= ROWS(_xlfn.ANCHORARRAY(_Helper_FilterResults!$A$1)),
    INDEX(_xlfn.ANCHORARRAY(_Helper_FilterResults!$A$1), ROW()-ROW($D$8)+1, 3),
    ""
)</f>
        <v>1301 NORTH ROSE DRIVE</v>
      </c>
      <c r="G254" s="5" t="str" cm="1">
        <f t="array" ref="G254">IF(
    ROW()-ROW($D$8)+1 &lt;= ROWS(_xlfn.ANCHORARRAY(_Helper_FilterResults!$A$1)),
    INDEX(_xlfn.ANCHORARRAY(_Helper_FilterResults!$A$1), ROW()-ROW($D$8)+1, 4),
    ""
)</f>
        <v>PLACENTIA</v>
      </c>
      <c r="H254" s="5" cm="1">
        <f t="array" ref="H254">IF(
    ROW()-ROW($D$8)+1 &lt;= ROWS(_xlfn.ANCHORARRAY(_Helper_FilterResults!$A$1)),
    INDEX(_xlfn.ANCHORARRAY(_Helper_FilterResults!$A$1), ROW()-ROW($D$8)+1, 5),
    ""
)</f>
        <v>92870</v>
      </c>
      <c r="I254" s="28" t="str" cm="1">
        <f t="array" ref="I254">IF(
    ROW()-ROW($D$8)+1 &lt;= ROWS(_xlfn.ANCHORARRAY(_Helper_FilterResults!$A$1)),
    INDEX(_xlfn.ANCHORARRAY(_Helper_FilterResults!$A$1), ROW()-ROW($D$8)+1, 6),
    ""
)</f>
        <v>District 59</v>
      </c>
      <c r="J254" s="28" t="str" cm="1">
        <f t="array" ref="J254">IF(
    ROW()-ROW($D$8)+1 &lt;= ROWS(_xlfn.ANCHORARRAY(_Helper_FilterResults!$A$1)),
    INDEX(_xlfn.ANCHORARRAY(_Helper_FilterResults!$A$1), ROW()-ROW($D$8)+1, 7),
    ""
)</f>
        <v>District 37</v>
      </c>
      <c r="K254" s="28" t="str" cm="1">
        <f t="array" ref="K254">IF(
    ROW()-ROW($D$8)+1 &lt;= ROWS(_xlfn.ANCHORARRAY(_Helper_FilterResults!$A$1)),
    INDEX(_xlfn.ANCHORARRAY(_Helper_FilterResults!$A$1), ROW()-ROW($D$8)+1, 8),
    ""
)</f>
        <v>District 45</v>
      </c>
      <c r="L254" s="28" t="str" cm="1">
        <f t="array" ref="L254">IF(
    ROW()-ROW($D$8)+1 &lt;= ROWS(_xlfn.ANCHORARRAY(_Helper_FilterResults!$A$1)),
    INDEX(_xlfn.ANCHORARRAY(_Helper_FilterResults!$A$1), ROW()-ROW($D$8)+1, 9),
    ""
)</f>
        <v>District 46</v>
      </c>
      <c r="M254" s="28" t="str" cm="1">
        <f t="array" ref="M254">IF(
    ROW()-ROW($D$8)+1 &lt;= ROWS(_xlfn.ANCHORARRAY(_Helper_FilterResults!$A$1)),
    INDEX(_xlfn.ANCHORARRAY(_Helper_FilterResults!$A$1), ROW()-ROW($D$8)+1, 10),
    ""
)</f>
        <v>No</v>
      </c>
      <c r="N254" s="34" t="str" cm="1">
        <f t="array" ref="N254">IF(
    ROW()-ROW($D$8)+1 &lt;= ROWS(_xlfn.ANCHORARRAY(_Helper_FilterResults!$A$1)),
    INDEX(_xlfn.ANCHORARRAY(_Helper_FilterResults!$A$1), ROW()-ROW($D$8)+1, 11),
    ""
)</f>
        <v>No</v>
      </c>
      <c r="O254" s="28" t="str" cm="1">
        <f t="array" ref="O254">IF(
    ROW()-ROW($D$8)+1 &lt;= ROWS(_xlfn.ANCHORARRAY(_Helper_FilterResults!$A$1)),
    INDEX(_xlfn.ANCHORARRAY(_Helper_FilterResults!$A$1), ROW()-ROW($D$8)+1, 12),
    ""
)</f>
        <v>NA</v>
      </c>
      <c r="P254" s="33" t="str" cm="1">
        <f t="array" ref="P254">IF(
    ROW()-ROW($D$8)+1 &lt;= ROWS(_xlfn.ANCHORARRAY(_Helper_FilterResults!$A$1)),
    INDEX(_xlfn.ANCHORARRAY(_Helper_FilterResults!$A$1), ROW()-ROW($D$8)+1, 13),
    ""
)</f>
        <v>General Acute Care Hospital</v>
      </c>
      <c r="Q254" s="33" t="str" cm="1">
        <f t="array" ref="Q254">IF(
    ROW()-ROW($D$8)+1 &lt;= ROWS(_xlfn.ANCHORARRAY(_Helper_FilterResults!$A$1)),
    INDEX(_xlfn.ANCHORARRAY(_Helper_FilterResults!$A$1), ROW()-ROW($D$8)+1, 14),
    ""
)</f>
        <v>University of California</v>
      </c>
    </row>
    <row r="255" spans="4:17" x14ac:dyDescent="0.3">
      <c r="D255" s="5" cm="1">
        <f t="array" ref="D255">IF(
    ROW()-ROW($D$8)+1 &lt;= ROWS(_xlfn.ANCHORARRAY(_Helper_FilterResults!$A$1)),
    INDEX(_xlfn.ANCHORARRAY(_Helper_FilterResults!$A$1), ROW()-ROW($D$8)+1, 1),
    ""
)</f>
        <v>106301317</v>
      </c>
      <c r="E255" s="5" t="str" cm="1">
        <f t="array" ref="E255">IF(
    ROW()-ROW($D$8)+1 &lt;= ROWS(_xlfn.ANCHORARRAY(_Helper_FilterResults!$A$1)),
    INDEX(_xlfn.ANCHORARRAY(_Helper_FilterResults!$A$1), ROW()-ROW($D$8)+1, 2),
    ""
)</f>
        <v>MEMORIALCARE SADDLEBACK MEDICAL CENTER</v>
      </c>
      <c r="F255" s="5" t="str" cm="1">
        <f t="array" ref="F255">IF(
    ROW()-ROW($D$8)+1 &lt;= ROWS(_xlfn.ANCHORARRAY(_Helper_FilterResults!$A$1)),
    INDEX(_xlfn.ANCHORARRAY(_Helper_FilterResults!$A$1), ROW()-ROW($D$8)+1, 3),
    ""
)</f>
        <v>24451 HEALTH CENTER DRIVE</v>
      </c>
      <c r="G255" s="5" t="str" cm="1">
        <f t="array" ref="G255">IF(
    ROW()-ROW($D$8)+1 &lt;= ROWS(_xlfn.ANCHORARRAY(_Helper_FilterResults!$A$1)),
    INDEX(_xlfn.ANCHORARRAY(_Helper_FilterResults!$A$1), ROW()-ROW($D$8)+1, 4),
    ""
)</f>
        <v>LAGUNA HILLS</v>
      </c>
      <c r="H255" s="5" cm="1">
        <f t="array" ref="H255">IF(
    ROW()-ROW($D$8)+1 &lt;= ROWS(_xlfn.ANCHORARRAY(_Helper_FilterResults!$A$1)),
    INDEX(_xlfn.ANCHORARRAY(_Helper_FilterResults!$A$1), ROW()-ROW($D$8)+1, 5),
    ""
)</f>
        <v>92653</v>
      </c>
      <c r="I255" s="28" t="str" cm="1">
        <f t="array" ref="I255">IF(
    ROW()-ROW($D$8)+1 &lt;= ROWS(_xlfn.ANCHORARRAY(_Helper_FilterResults!$A$1)),
    INDEX(_xlfn.ANCHORARRAY(_Helper_FilterResults!$A$1), ROW()-ROW($D$8)+1, 6),
    ""
)</f>
        <v>District 72</v>
      </c>
      <c r="J255" s="28" t="str" cm="1">
        <f t="array" ref="J255">IF(
    ROW()-ROW($D$8)+1 &lt;= ROWS(_xlfn.ANCHORARRAY(_Helper_FilterResults!$A$1)),
    INDEX(_xlfn.ANCHORARRAY(_Helper_FilterResults!$A$1), ROW()-ROW($D$8)+1, 7),
    ""
)</f>
        <v>District 38</v>
      </c>
      <c r="K255" s="28" t="str" cm="1">
        <f t="array" ref="K255">IF(
    ROW()-ROW($D$8)+1 &lt;= ROWS(_xlfn.ANCHORARRAY(_Helper_FilterResults!$A$1)),
    INDEX(_xlfn.ANCHORARRAY(_Helper_FilterResults!$A$1), ROW()-ROW($D$8)+1, 8),
    ""
)</f>
        <v>District 40</v>
      </c>
      <c r="L255" s="28" t="str" cm="1">
        <f t="array" ref="L255">IF(
    ROW()-ROW($D$8)+1 &lt;= ROWS(_xlfn.ANCHORARRAY(_Helper_FilterResults!$A$1)),
    INDEX(_xlfn.ANCHORARRAY(_Helper_FilterResults!$A$1), ROW()-ROW($D$8)+1, 9),
    ""
)</f>
        <v>District 47</v>
      </c>
      <c r="M255" s="28" t="str" cm="1">
        <f t="array" ref="M255">IF(
    ROW()-ROW($D$8)+1 &lt;= ROWS(_xlfn.ANCHORARRAY(_Helper_FilterResults!$A$1)),
    INDEX(_xlfn.ANCHORARRAY(_Helper_FilterResults!$A$1), ROW()-ROW($D$8)+1, 10),
    ""
)</f>
        <v>No</v>
      </c>
      <c r="N255" s="34" t="str" cm="1">
        <f t="array" ref="N255">IF(
    ROW()-ROW($D$8)+1 &lt;= ROWS(_xlfn.ANCHORARRAY(_Helper_FilterResults!$A$1)),
    INDEX(_xlfn.ANCHORARRAY(_Helper_FilterResults!$A$1), ROW()-ROW($D$8)+1, 11),
    ""
)</f>
        <v>No</v>
      </c>
      <c r="O255" s="28" t="str" cm="1">
        <f t="array" ref="O255">IF(
    ROW()-ROW($D$8)+1 &lt;= ROWS(_xlfn.ANCHORARRAY(_Helper_FilterResults!$A$1)),
    INDEX(_xlfn.ANCHORARRAY(_Helper_FilterResults!$A$1), ROW()-ROW($D$8)+1, 12),
    ""
)</f>
        <v>NA</v>
      </c>
      <c r="P255" s="33" t="str" cm="1">
        <f t="array" ref="P255">IF(
    ROW()-ROW($D$8)+1 &lt;= ROWS(_xlfn.ANCHORARRAY(_Helper_FilterResults!$A$1)),
    INDEX(_xlfn.ANCHORARRAY(_Helper_FilterResults!$A$1), ROW()-ROW($D$8)+1, 13),
    ""
)</f>
        <v>General Acute Care Hospital</v>
      </c>
      <c r="Q255" s="33" t="str" cm="1">
        <f t="array" ref="Q255">IF(
    ROW()-ROW($D$8)+1 &lt;= ROWS(_xlfn.ANCHORARRAY(_Helper_FilterResults!$A$1)),
    INDEX(_xlfn.ANCHORARRAY(_Helper_FilterResults!$A$1), ROW()-ROW($D$8)+1, 14),
    ""
)</f>
        <v>Non-Profit Corporation</v>
      </c>
    </row>
    <row r="256" spans="4:17" x14ac:dyDescent="0.3">
      <c r="D256" s="5" cm="1">
        <f t="array" ref="D256">IF(
    ROW()-ROW($D$8)+1 &lt;= ROWS(_xlfn.ANCHORARRAY(_Helper_FilterResults!$A$1)),
    INDEX(_xlfn.ANCHORARRAY(_Helper_FilterResults!$A$1), ROW()-ROW($D$8)+1, 1),
    ""
)</f>
        <v>106301337</v>
      </c>
      <c r="E256" s="5" t="str" cm="1">
        <f t="array" ref="E256">IF(
    ROW()-ROW($D$8)+1 &lt;= ROWS(_xlfn.ANCHORARRAY(_Helper_FilterResults!$A$1)),
    INDEX(_xlfn.ANCHORARRAY(_Helper_FilterResults!$A$1), ROW()-ROW($D$8)+1, 2),
    ""
)</f>
        <v>PROVIDENCE MISSION HOSPITAL - LAGUNA BEACH</v>
      </c>
      <c r="F256" s="5" t="str" cm="1">
        <f t="array" ref="F256">IF(
    ROW()-ROW($D$8)+1 &lt;= ROWS(_xlfn.ANCHORARRAY(_Helper_FilterResults!$A$1)),
    INDEX(_xlfn.ANCHORARRAY(_Helper_FilterResults!$A$1), ROW()-ROW($D$8)+1, 3),
    ""
)</f>
        <v>31872 COAST HIGHWAY</v>
      </c>
      <c r="G256" s="5" t="str" cm="1">
        <f t="array" ref="G256">IF(
    ROW()-ROW($D$8)+1 &lt;= ROWS(_xlfn.ANCHORARRAY(_Helper_FilterResults!$A$1)),
    INDEX(_xlfn.ANCHORARRAY(_Helper_FilterResults!$A$1), ROW()-ROW($D$8)+1, 4),
    ""
)</f>
        <v>LAGUNA BEACH</v>
      </c>
      <c r="H256" s="5" cm="1">
        <f t="array" ref="H256">IF(
    ROW()-ROW($D$8)+1 &lt;= ROWS(_xlfn.ANCHORARRAY(_Helper_FilterResults!$A$1)),
    INDEX(_xlfn.ANCHORARRAY(_Helper_FilterResults!$A$1), ROW()-ROW($D$8)+1, 5),
    ""
)</f>
        <v>92651</v>
      </c>
      <c r="I256" s="28" t="str" cm="1">
        <f t="array" ref="I256">IF(
    ROW()-ROW($D$8)+1 &lt;= ROWS(_xlfn.ANCHORARRAY(_Helper_FilterResults!$A$1)),
    INDEX(_xlfn.ANCHORARRAY(_Helper_FilterResults!$A$1), ROW()-ROW($D$8)+1, 6),
    ""
)</f>
        <v>District 72</v>
      </c>
      <c r="J256" s="28" t="str" cm="1">
        <f t="array" ref="J256">IF(
    ROW()-ROW($D$8)+1 &lt;= ROWS(_xlfn.ANCHORARRAY(_Helper_FilterResults!$A$1)),
    INDEX(_xlfn.ANCHORARRAY(_Helper_FilterResults!$A$1), ROW()-ROW($D$8)+1, 7),
    ""
)</f>
        <v>District 36</v>
      </c>
      <c r="K256" s="28" t="str" cm="1">
        <f t="array" ref="K256">IF(
    ROW()-ROW($D$8)+1 &lt;= ROWS(_xlfn.ANCHORARRAY(_Helper_FilterResults!$A$1)),
    INDEX(_xlfn.ANCHORARRAY(_Helper_FilterResults!$A$1), ROW()-ROW($D$8)+1, 8),
    ""
)</f>
        <v>District 47</v>
      </c>
      <c r="L256" s="28" t="str" cm="1">
        <f t="array" ref="L256">IF(
    ROW()-ROW($D$8)+1 &lt;= ROWS(_xlfn.ANCHORARRAY(_Helper_FilterResults!$A$1)),
    INDEX(_xlfn.ANCHORARRAY(_Helper_FilterResults!$A$1), ROW()-ROW($D$8)+1, 9),
    ""
)</f>
        <v>District 47</v>
      </c>
      <c r="M256" s="28" t="str" cm="1">
        <f t="array" ref="M256">IF(
    ROW()-ROW($D$8)+1 &lt;= ROWS(_xlfn.ANCHORARRAY(_Helper_FilterResults!$A$1)),
    INDEX(_xlfn.ANCHORARRAY(_Helper_FilterResults!$A$1), ROW()-ROW($D$8)+1, 10),
    ""
)</f>
        <v>No</v>
      </c>
      <c r="N256" s="34" t="str" cm="1">
        <f t="array" ref="N256">IF(
    ROW()-ROW($D$8)+1 &lt;= ROWS(_xlfn.ANCHORARRAY(_Helper_FilterResults!$A$1)),
    INDEX(_xlfn.ANCHORARRAY(_Helper_FilterResults!$A$1), ROW()-ROW($D$8)+1, 11),
    ""
)</f>
        <v>No</v>
      </c>
      <c r="O256" s="28" t="str" cm="1">
        <f t="array" ref="O256">IF(
    ROW()-ROW($D$8)+1 &lt;= ROWS(_xlfn.ANCHORARRAY(_Helper_FilterResults!$A$1)),
    INDEX(_xlfn.ANCHORARRAY(_Helper_FilterResults!$A$1), ROW()-ROW($D$8)+1, 12),
    ""
)</f>
        <v>NA</v>
      </c>
      <c r="P256" s="33" t="str" cm="1">
        <f t="array" ref="P256">IF(
    ROW()-ROW($D$8)+1 &lt;= ROWS(_xlfn.ANCHORARRAY(_Helper_FilterResults!$A$1)),
    INDEX(_xlfn.ANCHORARRAY(_Helper_FilterResults!$A$1), ROW()-ROW($D$8)+1, 13),
    ""
)</f>
        <v>General Acute Care Hospital</v>
      </c>
      <c r="Q256" s="33" t="str" cm="1">
        <f t="array" ref="Q256">IF(
    ROW()-ROW($D$8)+1 &lt;= ROWS(_xlfn.ANCHORARRAY(_Helper_FilterResults!$A$1)),
    INDEX(_xlfn.ANCHORARRAY(_Helper_FilterResults!$A$1), ROW()-ROW($D$8)+1, 14),
    ""
)</f>
        <v>Non-Profit Corporation</v>
      </c>
    </row>
    <row r="257" spans="4:17" x14ac:dyDescent="0.3">
      <c r="D257" s="5" cm="1">
        <f t="array" ref="D257">IF(
    ROW()-ROW($D$8)+1 &lt;= ROWS(_xlfn.ANCHORARRAY(_Helper_FilterResults!$A$1)),
    INDEX(_xlfn.ANCHORARRAY(_Helper_FilterResults!$A$1), ROW()-ROW($D$8)+1, 1),
    ""
)</f>
        <v>106301340</v>
      </c>
      <c r="E257" s="5" t="str" cm="1">
        <f t="array" ref="E257">IF(
    ROW()-ROW($D$8)+1 &lt;= ROWS(_xlfn.ANCHORARRAY(_Helper_FilterResults!$A$1)),
    INDEX(_xlfn.ANCHORARRAY(_Helper_FilterResults!$A$1), ROW()-ROW($D$8)+1, 2),
    ""
)</f>
        <v>PROVIDENCE ST. JOSEPH HOSPITAL</v>
      </c>
      <c r="F257" s="5" t="str" cm="1">
        <f t="array" ref="F257">IF(
    ROW()-ROW($D$8)+1 &lt;= ROWS(_xlfn.ANCHORARRAY(_Helper_FilterResults!$A$1)),
    INDEX(_xlfn.ANCHORARRAY(_Helper_FilterResults!$A$1), ROW()-ROW($D$8)+1, 3),
    ""
)</f>
        <v>1100 WEST STEWART DRIVE</v>
      </c>
      <c r="G257" s="5" t="str" cm="1">
        <f t="array" ref="G257">IF(
    ROW()-ROW($D$8)+1 &lt;= ROWS(_xlfn.ANCHORARRAY(_Helper_FilterResults!$A$1)),
    INDEX(_xlfn.ANCHORARRAY(_Helper_FilterResults!$A$1), ROW()-ROW($D$8)+1, 4),
    ""
)</f>
        <v>ORANGE</v>
      </c>
      <c r="H257" s="5" cm="1">
        <f t="array" ref="H257">IF(
    ROW()-ROW($D$8)+1 &lt;= ROWS(_xlfn.ANCHORARRAY(_Helper_FilterResults!$A$1)),
    INDEX(_xlfn.ANCHORARRAY(_Helper_FilterResults!$A$1), ROW()-ROW($D$8)+1, 5),
    ""
)</f>
        <v>92868</v>
      </c>
      <c r="I257" s="28" t="str" cm="1">
        <f t="array" ref="I257">IF(
    ROW()-ROW($D$8)+1 &lt;= ROWS(_xlfn.ANCHORARRAY(_Helper_FilterResults!$A$1)),
    INDEX(_xlfn.ANCHORARRAY(_Helper_FilterResults!$A$1), ROW()-ROW($D$8)+1, 6),
    ""
)</f>
        <v>District 68</v>
      </c>
      <c r="J257" s="28" t="str" cm="1">
        <f t="array" ref="J257">IF(
    ROW()-ROW($D$8)+1 &lt;= ROWS(_xlfn.ANCHORARRAY(_Helper_FilterResults!$A$1)),
    INDEX(_xlfn.ANCHORARRAY(_Helper_FilterResults!$A$1), ROW()-ROW($D$8)+1, 7),
    ""
)</f>
        <v>District 34</v>
      </c>
      <c r="K257" s="28" t="str" cm="1">
        <f t="array" ref="K257">IF(
    ROW()-ROW($D$8)+1 &lt;= ROWS(_xlfn.ANCHORARRAY(_Helper_FilterResults!$A$1)),
    INDEX(_xlfn.ANCHORARRAY(_Helper_FilterResults!$A$1), ROW()-ROW($D$8)+1, 8),
    ""
)</f>
        <v>District 46</v>
      </c>
      <c r="L257" s="28" t="str" cm="1">
        <f t="array" ref="L257">IF(
    ROW()-ROW($D$8)+1 &lt;= ROWS(_xlfn.ANCHORARRAY(_Helper_FilterResults!$A$1)),
    INDEX(_xlfn.ANCHORARRAY(_Helper_FilterResults!$A$1), ROW()-ROW($D$8)+1, 9),
    ""
)</f>
        <v>District 46</v>
      </c>
      <c r="M257" s="28" t="str" cm="1">
        <f t="array" ref="M257">IF(
    ROW()-ROW($D$8)+1 &lt;= ROWS(_xlfn.ANCHORARRAY(_Helper_FilterResults!$A$1)),
    INDEX(_xlfn.ANCHORARRAY(_Helper_FilterResults!$A$1), ROW()-ROW($D$8)+1, 10),
    ""
)</f>
        <v>No</v>
      </c>
      <c r="N257" s="34" t="str" cm="1">
        <f t="array" ref="N257">IF(
    ROW()-ROW($D$8)+1 &lt;= ROWS(_xlfn.ANCHORARRAY(_Helper_FilterResults!$A$1)),
    INDEX(_xlfn.ANCHORARRAY(_Helper_FilterResults!$A$1), ROW()-ROW($D$8)+1, 11),
    ""
)</f>
        <v>No</v>
      </c>
      <c r="O257" s="28" t="str" cm="1">
        <f t="array" ref="O257">IF(
    ROW()-ROW($D$8)+1 &lt;= ROWS(_xlfn.ANCHORARRAY(_Helper_FilterResults!$A$1)),
    INDEX(_xlfn.ANCHORARRAY(_Helper_FilterResults!$A$1), ROW()-ROW($D$8)+1, 12),
    ""
)</f>
        <v>NA</v>
      </c>
      <c r="P257" s="33" t="str" cm="1">
        <f t="array" ref="P257">IF(
    ROW()-ROW($D$8)+1 &lt;= ROWS(_xlfn.ANCHORARRAY(_Helper_FilterResults!$A$1)),
    INDEX(_xlfn.ANCHORARRAY(_Helper_FilterResults!$A$1), ROW()-ROW($D$8)+1, 13),
    ""
)</f>
        <v>General Acute Care Hospital</v>
      </c>
      <c r="Q257" s="33" t="str" cm="1">
        <f t="array" ref="Q257">IF(
    ROW()-ROW($D$8)+1 &lt;= ROWS(_xlfn.ANCHORARRAY(_Helper_FilterResults!$A$1)),
    INDEX(_xlfn.ANCHORARRAY(_Helper_FilterResults!$A$1), ROW()-ROW($D$8)+1, 14),
    ""
)</f>
        <v>Non-Profit Corporation</v>
      </c>
    </row>
    <row r="258" spans="4:17" x14ac:dyDescent="0.3">
      <c r="D258" s="5" cm="1">
        <f t="array" ref="D258">IF(
    ROW()-ROW($D$8)+1 &lt;= ROWS(_xlfn.ANCHORARRAY(_Helper_FilterResults!$A$1)),
    INDEX(_xlfn.ANCHORARRAY(_Helper_FilterResults!$A$1), ROW()-ROW($D$8)+1, 1),
    ""
)</f>
        <v>106301342</v>
      </c>
      <c r="E258" s="5" t="str" cm="1">
        <f t="array" ref="E258">IF(
    ROW()-ROW($D$8)+1 &lt;= ROWS(_xlfn.ANCHORARRAY(_Helper_FilterResults!$A$1)),
    INDEX(_xlfn.ANCHORARRAY(_Helper_FilterResults!$A$1), ROW()-ROW($D$8)+1, 2),
    ""
)</f>
        <v>PROVIDENCE ST. JUDE MEDICAL CENTER</v>
      </c>
      <c r="F258" s="5" t="str" cm="1">
        <f t="array" ref="F258">IF(
    ROW()-ROW($D$8)+1 &lt;= ROWS(_xlfn.ANCHORARRAY(_Helper_FilterResults!$A$1)),
    INDEX(_xlfn.ANCHORARRAY(_Helper_FilterResults!$A$1), ROW()-ROW($D$8)+1, 3),
    ""
)</f>
        <v>101 EAST VALENCIA MESA DRIVE</v>
      </c>
      <c r="G258" s="5" t="str" cm="1">
        <f t="array" ref="G258">IF(
    ROW()-ROW($D$8)+1 &lt;= ROWS(_xlfn.ANCHORARRAY(_Helper_FilterResults!$A$1)),
    INDEX(_xlfn.ANCHORARRAY(_Helper_FilterResults!$A$1), ROW()-ROW($D$8)+1, 4),
    ""
)</f>
        <v>FULLERTON</v>
      </c>
      <c r="H258" s="5" cm="1">
        <f t="array" ref="H258">IF(
    ROW()-ROW($D$8)+1 &lt;= ROWS(_xlfn.ANCHORARRAY(_Helper_FilterResults!$A$1)),
    INDEX(_xlfn.ANCHORARRAY(_Helper_FilterResults!$A$1), ROW()-ROW($D$8)+1, 5),
    ""
)</f>
        <v>92835</v>
      </c>
      <c r="I258" s="28" t="str" cm="1">
        <f t="array" ref="I258">IF(
    ROW()-ROW($D$8)+1 &lt;= ROWS(_xlfn.ANCHORARRAY(_Helper_FilterResults!$A$1)),
    INDEX(_xlfn.ANCHORARRAY(_Helper_FilterResults!$A$1), ROW()-ROW($D$8)+1, 6),
    ""
)</f>
        <v>District 59</v>
      </c>
      <c r="J258" s="28" t="str" cm="1">
        <f t="array" ref="J258">IF(
    ROW()-ROW($D$8)+1 &lt;= ROWS(_xlfn.ANCHORARRAY(_Helper_FilterResults!$A$1)),
    INDEX(_xlfn.ANCHORARRAY(_Helper_FilterResults!$A$1), ROW()-ROW($D$8)+1, 7),
    ""
)</f>
        <v>District 37</v>
      </c>
      <c r="K258" s="28" t="str" cm="1">
        <f t="array" ref="K258">IF(
    ROW()-ROW($D$8)+1 &lt;= ROWS(_xlfn.ANCHORARRAY(_Helper_FilterResults!$A$1)),
    INDEX(_xlfn.ANCHORARRAY(_Helper_FilterResults!$A$1), ROW()-ROW($D$8)+1, 8),
    ""
)</f>
        <v>District 45</v>
      </c>
      <c r="L258" s="28" t="str" cm="1">
        <f t="array" ref="L258">IF(
    ROW()-ROW($D$8)+1 &lt;= ROWS(_xlfn.ANCHORARRAY(_Helper_FilterResults!$A$1)),
    INDEX(_xlfn.ANCHORARRAY(_Helper_FilterResults!$A$1), ROW()-ROW($D$8)+1, 9),
    ""
)</f>
        <v>District 45</v>
      </c>
      <c r="M258" s="28" t="str" cm="1">
        <f t="array" ref="M258">IF(
    ROW()-ROW($D$8)+1 &lt;= ROWS(_xlfn.ANCHORARRAY(_Helper_FilterResults!$A$1)),
    INDEX(_xlfn.ANCHORARRAY(_Helper_FilterResults!$A$1), ROW()-ROW($D$8)+1, 10),
    ""
)</f>
        <v>No</v>
      </c>
      <c r="N258" s="34" t="str" cm="1">
        <f t="array" ref="N258">IF(
    ROW()-ROW($D$8)+1 &lt;= ROWS(_xlfn.ANCHORARRAY(_Helper_FilterResults!$A$1)),
    INDEX(_xlfn.ANCHORARRAY(_Helper_FilterResults!$A$1), ROW()-ROW($D$8)+1, 11),
    ""
)</f>
        <v>No</v>
      </c>
      <c r="O258" s="28" t="str" cm="1">
        <f t="array" ref="O258">IF(
    ROW()-ROW($D$8)+1 &lt;= ROWS(_xlfn.ANCHORARRAY(_Helper_FilterResults!$A$1)),
    INDEX(_xlfn.ANCHORARRAY(_Helper_FilterResults!$A$1), ROW()-ROW($D$8)+1, 12),
    ""
)</f>
        <v>NA</v>
      </c>
      <c r="P258" s="33" t="str" cm="1">
        <f t="array" ref="P258">IF(
    ROW()-ROW($D$8)+1 &lt;= ROWS(_xlfn.ANCHORARRAY(_Helper_FilterResults!$A$1)),
    INDEX(_xlfn.ANCHORARRAY(_Helper_FilterResults!$A$1), ROW()-ROW($D$8)+1, 13),
    ""
)</f>
        <v>General Acute Care Hospital</v>
      </c>
      <c r="Q258" s="33" t="str" cm="1">
        <f t="array" ref="Q258">IF(
    ROW()-ROW($D$8)+1 &lt;= ROWS(_xlfn.ANCHORARRAY(_Helper_FilterResults!$A$1)),
    INDEX(_xlfn.ANCHORARRAY(_Helper_FilterResults!$A$1), ROW()-ROW($D$8)+1, 14),
    ""
)</f>
        <v>Non-Profit Corporation</v>
      </c>
    </row>
    <row r="259" spans="4:17" x14ac:dyDescent="0.3">
      <c r="D259" s="5" cm="1">
        <f t="array" ref="D259">IF(
    ROW()-ROW($D$8)+1 &lt;= ROWS(_xlfn.ANCHORARRAY(_Helper_FilterResults!$A$1)),
    INDEX(_xlfn.ANCHORARRAY(_Helper_FilterResults!$A$1), ROW()-ROW($D$8)+1, 1),
    ""
)</f>
        <v>106301357</v>
      </c>
      <c r="E259" s="5" t="str" cm="1">
        <f t="array" ref="E259">IF(
    ROW()-ROW($D$8)+1 &lt;= ROWS(_xlfn.ANCHORARRAY(_Helper_FilterResults!$A$1)),
    INDEX(_xlfn.ANCHORARRAY(_Helper_FilterResults!$A$1), ROW()-ROW($D$8)+1, 2),
    ""
)</f>
        <v>FOOTHILL REGIONAL MEDICAL CENTER</v>
      </c>
      <c r="F259" s="5" t="str" cm="1">
        <f t="array" ref="F259">IF(
    ROW()-ROW($D$8)+1 &lt;= ROWS(_xlfn.ANCHORARRAY(_Helper_FilterResults!$A$1)),
    INDEX(_xlfn.ANCHORARRAY(_Helper_FilterResults!$A$1), ROW()-ROW($D$8)+1, 3),
    ""
)</f>
        <v>14662 NEWPORT AVENUE</v>
      </c>
      <c r="G259" s="5" t="str" cm="1">
        <f t="array" ref="G259">IF(
    ROW()-ROW($D$8)+1 &lt;= ROWS(_xlfn.ANCHORARRAY(_Helper_FilterResults!$A$1)),
    INDEX(_xlfn.ANCHORARRAY(_Helper_FilterResults!$A$1), ROW()-ROW($D$8)+1, 4),
    ""
)</f>
        <v>TUSTIN</v>
      </c>
      <c r="H259" s="5" cm="1">
        <f t="array" ref="H259">IF(
    ROW()-ROW($D$8)+1 &lt;= ROWS(_xlfn.ANCHORARRAY(_Helper_FilterResults!$A$1)),
    INDEX(_xlfn.ANCHORARRAY(_Helper_FilterResults!$A$1), ROW()-ROW($D$8)+1, 5),
    ""
)</f>
        <v>92780</v>
      </c>
      <c r="I259" s="28" t="str" cm="1">
        <f t="array" ref="I259">IF(
    ROW()-ROW($D$8)+1 &lt;= ROWS(_xlfn.ANCHORARRAY(_Helper_FilterResults!$A$1)),
    INDEX(_xlfn.ANCHORARRAY(_Helper_FilterResults!$A$1), ROW()-ROW($D$8)+1, 6),
    ""
)</f>
        <v>District 73</v>
      </c>
      <c r="J259" s="28" t="str" cm="1">
        <f t="array" ref="J259">IF(
    ROW()-ROW($D$8)+1 &lt;= ROWS(_xlfn.ANCHORARRAY(_Helper_FilterResults!$A$1)),
    INDEX(_xlfn.ANCHORARRAY(_Helper_FilterResults!$A$1), ROW()-ROW($D$8)+1, 7),
    ""
)</f>
        <v>District 37</v>
      </c>
      <c r="K259" s="28" t="str" cm="1">
        <f t="array" ref="K259">IF(
    ROW()-ROW($D$8)+1 &lt;= ROWS(_xlfn.ANCHORARRAY(_Helper_FilterResults!$A$1)),
    INDEX(_xlfn.ANCHORARRAY(_Helper_FilterResults!$A$1), ROW()-ROW($D$8)+1, 8),
    ""
)</f>
        <v>District 40</v>
      </c>
      <c r="L259" s="28" t="str" cm="1">
        <f t="array" ref="L259">IF(
    ROW()-ROW($D$8)+1 &lt;= ROWS(_xlfn.ANCHORARRAY(_Helper_FilterResults!$A$1)),
    INDEX(_xlfn.ANCHORARRAY(_Helper_FilterResults!$A$1), ROW()-ROW($D$8)+1, 9),
    ""
)</f>
        <v>District 47</v>
      </c>
      <c r="M259" s="28" t="str" cm="1">
        <f t="array" ref="M259">IF(
    ROW()-ROW($D$8)+1 &lt;= ROWS(_xlfn.ANCHORARRAY(_Helper_FilterResults!$A$1)),
    INDEX(_xlfn.ANCHORARRAY(_Helper_FilterResults!$A$1), ROW()-ROW($D$8)+1, 10),
    ""
)</f>
        <v>No</v>
      </c>
      <c r="N259" s="34" t="str" cm="1">
        <f t="array" ref="N259">IF(
    ROW()-ROW($D$8)+1 &lt;= ROWS(_xlfn.ANCHORARRAY(_Helper_FilterResults!$A$1)),
    INDEX(_xlfn.ANCHORARRAY(_Helper_FilterResults!$A$1), ROW()-ROW($D$8)+1, 11),
    ""
)</f>
        <v>No</v>
      </c>
      <c r="O259" s="28" t="str" cm="1">
        <f t="array" ref="O259">IF(
    ROW()-ROW($D$8)+1 &lt;= ROWS(_xlfn.ANCHORARRAY(_Helper_FilterResults!$A$1)),
    INDEX(_xlfn.ANCHORARRAY(_Helper_FilterResults!$A$1), ROW()-ROW($D$8)+1, 12),
    ""
)</f>
        <v>NA</v>
      </c>
      <c r="P259" s="33" t="str" cm="1">
        <f t="array" ref="P259">IF(
    ROW()-ROW($D$8)+1 &lt;= ROWS(_xlfn.ANCHORARRAY(_Helper_FilterResults!$A$1)),
    INDEX(_xlfn.ANCHORARRAY(_Helper_FilterResults!$A$1), ROW()-ROW($D$8)+1, 13),
    ""
)</f>
        <v>General Acute Care Hospital</v>
      </c>
      <c r="Q259" s="33" t="str" cm="1">
        <f t="array" ref="Q259">IF(
    ROW()-ROW($D$8)+1 &lt;= ROWS(_xlfn.ANCHORARRAY(_Helper_FilterResults!$A$1)),
    INDEX(_xlfn.ANCHORARRAY(_Helper_FilterResults!$A$1), ROW()-ROW($D$8)+1, 14),
    ""
)</f>
        <v>Investor - Corporation</v>
      </c>
    </row>
    <row r="260" spans="4:17" x14ac:dyDescent="0.3">
      <c r="D260" s="5" cm="1">
        <f t="array" ref="D260">IF(
    ROW()-ROW($D$8)+1 &lt;= ROWS(_xlfn.ANCHORARRAY(_Helper_FilterResults!$A$1)),
    INDEX(_xlfn.ANCHORARRAY(_Helper_FilterResults!$A$1), ROW()-ROW($D$8)+1, 1),
    ""
)</f>
        <v>106301379</v>
      </c>
      <c r="E260" s="5" t="str" cm="1">
        <f t="array" ref="E260">IF(
    ROW()-ROW($D$8)+1 &lt;= ROWS(_xlfn.ANCHORARRAY(_Helper_FilterResults!$A$1)),
    INDEX(_xlfn.ANCHORARRAY(_Helper_FilterResults!$A$1), ROW()-ROW($D$8)+1, 2),
    ""
)</f>
        <v>WEST ANAHEIM MEDICAL CENTER</v>
      </c>
      <c r="F260" s="5" t="str" cm="1">
        <f t="array" ref="F260">IF(
    ROW()-ROW($D$8)+1 &lt;= ROWS(_xlfn.ANCHORARRAY(_Helper_FilterResults!$A$1)),
    INDEX(_xlfn.ANCHORARRAY(_Helper_FilterResults!$A$1), ROW()-ROW($D$8)+1, 3),
    ""
)</f>
        <v>3033 WEST ORANGE AVENUE</v>
      </c>
      <c r="G260" s="5" t="str" cm="1">
        <f t="array" ref="G260">IF(
    ROW()-ROW($D$8)+1 &lt;= ROWS(_xlfn.ANCHORARRAY(_Helper_FilterResults!$A$1)),
    INDEX(_xlfn.ANCHORARRAY(_Helper_FilterResults!$A$1), ROW()-ROW($D$8)+1, 4),
    ""
)</f>
        <v>ANAHEIM</v>
      </c>
      <c r="H260" s="5" cm="1">
        <f t="array" ref="H260">IF(
    ROW()-ROW($D$8)+1 &lt;= ROWS(_xlfn.ANCHORARRAY(_Helper_FilterResults!$A$1)),
    INDEX(_xlfn.ANCHORARRAY(_Helper_FilterResults!$A$1), ROW()-ROW($D$8)+1, 5),
    ""
)</f>
        <v>92804</v>
      </c>
      <c r="I260" s="28" t="str" cm="1">
        <f t="array" ref="I260">IF(
    ROW()-ROW($D$8)+1 &lt;= ROWS(_xlfn.ANCHORARRAY(_Helper_FilterResults!$A$1)),
    INDEX(_xlfn.ANCHORARRAY(_Helper_FilterResults!$A$1), ROW()-ROW($D$8)+1, 6),
    ""
)</f>
        <v>District 67</v>
      </c>
      <c r="J260" s="28" t="str" cm="1">
        <f t="array" ref="J260">IF(
    ROW()-ROW($D$8)+1 &lt;= ROWS(_xlfn.ANCHORARRAY(_Helper_FilterResults!$A$1)),
    INDEX(_xlfn.ANCHORARRAY(_Helper_FilterResults!$A$1), ROW()-ROW($D$8)+1, 7),
    ""
)</f>
        <v>District 34</v>
      </c>
      <c r="K260" s="28" t="str" cm="1">
        <f t="array" ref="K260">IF(
    ROW()-ROW($D$8)+1 &lt;= ROWS(_xlfn.ANCHORARRAY(_Helper_FilterResults!$A$1)),
    INDEX(_xlfn.ANCHORARRAY(_Helper_FilterResults!$A$1), ROW()-ROW($D$8)+1, 8),
    ""
)</f>
        <v>District 46</v>
      </c>
      <c r="L260" s="28" t="str" cm="1">
        <f t="array" ref="L260">IF(
    ROW()-ROW($D$8)+1 &lt;= ROWS(_xlfn.ANCHORARRAY(_Helper_FilterResults!$A$1)),
    INDEX(_xlfn.ANCHORARRAY(_Helper_FilterResults!$A$1), ROW()-ROW($D$8)+1, 9),
    ""
)</f>
        <v>District 46</v>
      </c>
      <c r="M260" s="28" t="str" cm="1">
        <f t="array" ref="M260">IF(
    ROW()-ROW($D$8)+1 &lt;= ROWS(_xlfn.ANCHORARRAY(_Helper_FilterResults!$A$1)),
    INDEX(_xlfn.ANCHORARRAY(_Helper_FilterResults!$A$1), ROW()-ROW($D$8)+1, 10),
    ""
)</f>
        <v>No</v>
      </c>
      <c r="N260" s="34" t="str" cm="1">
        <f t="array" ref="N260">IF(
    ROW()-ROW($D$8)+1 &lt;= ROWS(_xlfn.ANCHORARRAY(_Helper_FilterResults!$A$1)),
    INDEX(_xlfn.ANCHORARRAY(_Helper_FilterResults!$A$1), ROW()-ROW($D$8)+1, 11),
    ""
)</f>
        <v>No</v>
      </c>
      <c r="O260" s="28" t="str" cm="1">
        <f t="array" ref="O260">IF(
    ROW()-ROW($D$8)+1 &lt;= ROWS(_xlfn.ANCHORARRAY(_Helper_FilterResults!$A$1)),
    INDEX(_xlfn.ANCHORARRAY(_Helper_FilterResults!$A$1), ROW()-ROW($D$8)+1, 12),
    ""
)</f>
        <v>NA</v>
      </c>
      <c r="P260" s="33" t="str" cm="1">
        <f t="array" ref="P260">IF(
    ROW()-ROW($D$8)+1 &lt;= ROWS(_xlfn.ANCHORARRAY(_Helper_FilterResults!$A$1)),
    INDEX(_xlfn.ANCHORARRAY(_Helper_FilterResults!$A$1), ROW()-ROW($D$8)+1, 13),
    ""
)</f>
        <v>General Acute Care Hospital</v>
      </c>
      <c r="Q260" s="33" t="str" cm="1">
        <f t="array" ref="Q260">IF(
    ROW()-ROW($D$8)+1 &lt;= ROWS(_xlfn.ANCHORARRAY(_Helper_FilterResults!$A$1)),
    INDEX(_xlfn.ANCHORARRAY(_Helper_FilterResults!$A$1), ROW()-ROW($D$8)+1, 14),
    ""
)</f>
        <v>Investor - LLC</v>
      </c>
    </row>
    <row r="261" spans="4:17" x14ac:dyDescent="0.3">
      <c r="D261" s="5" cm="1">
        <f t="array" ref="D261">IF(
    ROW()-ROW($D$8)+1 &lt;= ROWS(_xlfn.ANCHORARRAY(_Helper_FilterResults!$A$1)),
    INDEX(_xlfn.ANCHORARRAY(_Helper_FilterResults!$A$1), ROW()-ROW($D$8)+1, 1),
    ""
)</f>
        <v>106301380</v>
      </c>
      <c r="E261" s="5" t="str" cm="1">
        <f t="array" ref="E261">IF(
    ROW()-ROW($D$8)+1 &lt;= ROWS(_xlfn.ANCHORARRAY(_Helper_FilterResults!$A$1)),
    INDEX(_xlfn.ANCHORARRAY(_Helper_FilterResults!$A$1), ROW()-ROW($D$8)+1, 2),
    ""
)</f>
        <v>KINDRED HOSPITAL WESTMINSTER</v>
      </c>
      <c r="F261" s="5" t="str" cm="1">
        <f t="array" ref="F261">IF(
    ROW()-ROW($D$8)+1 &lt;= ROWS(_xlfn.ANCHORARRAY(_Helper_FilterResults!$A$1)),
    INDEX(_xlfn.ANCHORARRAY(_Helper_FilterResults!$A$1), ROW()-ROW($D$8)+1, 3),
    ""
)</f>
        <v>200 HOSPITAL CIRCLE</v>
      </c>
      <c r="G261" s="5" t="str" cm="1">
        <f t="array" ref="G261">IF(
    ROW()-ROW($D$8)+1 &lt;= ROWS(_xlfn.ANCHORARRAY(_Helper_FilterResults!$A$1)),
    INDEX(_xlfn.ANCHORARRAY(_Helper_FilterResults!$A$1), ROW()-ROW($D$8)+1, 4),
    ""
)</f>
        <v>WESTMINSTER</v>
      </c>
      <c r="H261" s="5" cm="1">
        <f t="array" ref="H261">IF(
    ROW()-ROW($D$8)+1 &lt;= ROWS(_xlfn.ANCHORARRAY(_Helper_FilterResults!$A$1)),
    INDEX(_xlfn.ANCHORARRAY(_Helper_FilterResults!$A$1), ROW()-ROW($D$8)+1, 5),
    ""
)</f>
        <v>92683</v>
      </c>
      <c r="I261" s="28" t="str" cm="1">
        <f t="array" ref="I261">IF(
    ROW()-ROW($D$8)+1 &lt;= ROWS(_xlfn.ANCHORARRAY(_Helper_FilterResults!$A$1)),
    INDEX(_xlfn.ANCHORARRAY(_Helper_FilterResults!$A$1), ROW()-ROW($D$8)+1, 6),
    ""
)</f>
        <v>District 70</v>
      </c>
      <c r="J261" s="28" t="str" cm="1">
        <f t="array" ref="J261">IF(
    ROW()-ROW($D$8)+1 &lt;= ROWS(_xlfn.ANCHORARRAY(_Helper_FilterResults!$A$1)),
    INDEX(_xlfn.ANCHORARRAY(_Helper_FilterResults!$A$1), ROW()-ROW($D$8)+1, 7),
    ""
)</f>
        <v>District 36</v>
      </c>
      <c r="K261" s="28" t="str" cm="1">
        <f t="array" ref="K261">IF(
    ROW()-ROW($D$8)+1 &lt;= ROWS(_xlfn.ANCHORARRAY(_Helper_FilterResults!$A$1)),
    INDEX(_xlfn.ANCHORARRAY(_Helper_FilterResults!$A$1), ROW()-ROW($D$8)+1, 8),
    ""
)</f>
        <v>District 45</v>
      </c>
      <c r="L261" s="28" t="str" cm="1">
        <f t="array" ref="L261">IF(
    ROW()-ROW($D$8)+1 &lt;= ROWS(_xlfn.ANCHORARRAY(_Helper_FilterResults!$A$1)),
    INDEX(_xlfn.ANCHORARRAY(_Helper_FilterResults!$A$1), ROW()-ROW($D$8)+1, 9),
    ""
)</f>
        <v>District 45</v>
      </c>
      <c r="M261" s="28" t="str" cm="1">
        <f t="array" ref="M261">IF(
    ROW()-ROW($D$8)+1 &lt;= ROWS(_xlfn.ANCHORARRAY(_Helper_FilterResults!$A$1)),
    INDEX(_xlfn.ANCHORARRAY(_Helper_FilterResults!$A$1), ROW()-ROW($D$8)+1, 10),
    ""
)</f>
        <v>No</v>
      </c>
      <c r="N261" s="34" t="str" cm="1">
        <f t="array" ref="N261">IF(
    ROW()-ROW($D$8)+1 &lt;= ROWS(_xlfn.ANCHORARRAY(_Helper_FilterResults!$A$1)),
    INDEX(_xlfn.ANCHORARRAY(_Helper_FilterResults!$A$1), ROW()-ROW($D$8)+1, 11),
    ""
)</f>
        <v>No</v>
      </c>
      <c r="O261" s="28" t="str" cm="1">
        <f t="array" ref="O261">IF(
    ROW()-ROW($D$8)+1 &lt;= ROWS(_xlfn.ANCHORARRAY(_Helper_FilterResults!$A$1)),
    INDEX(_xlfn.ANCHORARRAY(_Helper_FilterResults!$A$1), ROW()-ROW($D$8)+1, 12),
    ""
)</f>
        <v>NA</v>
      </c>
      <c r="P261" s="33" t="str" cm="1">
        <f t="array" ref="P261">IF(
    ROW()-ROW($D$8)+1 &lt;= ROWS(_xlfn.ANCHORARRAY(_Helper_FilterResults!$A$1)),
    INDEX(_xlfn.ANCHORARRAY(_Helper_FilterResults!$A$1), ROW()-ROW($D$8)+1, 13),
    ""
)</f>
        <v>General Acute Care Hospital</v>
      </c>
      <c r="Q261" s="33" t="str" cm="1">
        <f t="array" ref="Q261">IF(
    ROW()-ROW($D$8)+1 &lt;= ROWS(_xlfn.ANCHORARRAY(_Helper_FilterResults!$A$1)),
    INDEX(_xlfn.ANCHORARRAY(_Helper_FilterResults!$A$1), ROW()-ROW($D$8)+1, 14),
    ""
)</f>
        <v>Investor - LLC</v>
      </c>
    </row>
    <row r="262" spans="4:17" x14ac:dyDescent="0.3">
      <c r="D262" s="5" cm="1">
        <f t="array" ref="D262">IF(
    ROW()-ROW($D$8)+1 &lt;= ROWS(_xlfn.ANCHORARRAY(_Helper_FilterResults!$A$1)),
    INDEX(_xlfn.ANCHORARRAY(_Helper_FilterResults!$A$1), ROW()-ROW($D$8)+1, 1),
    ""
)</f>
        <v>106301566</v>
      </c>
      <c r="E262" s="5" t="str" cm="1">
        <f t="array" ref="E262">IF(
    ROW()-ROW($D$8)+1 &lt;= ROWS(_xlfn.ANCHORARRAY(_Helper_FilterResults!$A$1)),
    INDEX(_xlfn.ANCHORARRAY(_Helper_FilterResults!$A$1), ROW()-ROW($D$8)+1, 2),
    ""
)</f>
        <v>ORANGE COUNTY GLOBAL MEDICAL CENTER</v>
      </c>
      <c r="F262" s="5" t="str" cm="1">
        <f t="array" ref="F262">IF(
    ROW()-ROW($D$8)+1 &lt;= ROWS(_xlfn.ANCHORARRAY(_Helper_FilterResults!$A$1)),
    INDEX(_xlfn.ANCHORARRAY(_Helper_FilterResults!$A$1), ROW()-ROW($D$8)+1, 3),
    ""
)</f>
        <v>1001 NORTH TUSTIN AVENUE</v>
      </c>
      <c r="G262" s="5" t="str" cm="1">
        <f t="array" ref="G262">IF(
    ROW()-ROW($D$8)+1 &lt;= ROWS(_xlfn.ANCHORARRAY(_Helper_FilterResults!$A$1)),
    INDEX(_xlfn.ANCHORARRAY(_Helper_FilterResults!$A$1), ROW()-ROW($D$8)+1, 4),
    ""
)</f>
        <v>SANTA ANA</v>
      </c>
      <c r="H262" s="5" cm="1">
        <f t="array" ref="H262">IF(
    ROW()-ROW($D$8)+1 &lt;= ROWS(_xlfn.ANCHORARRAY(_Helper_FilterResults!$A$1)),
    INDEX(_xlfn.ANCHORARRAY(_Helper_FilterResults!$A$1), ROW()-ROW($D$8)+1, 5),
    ""
)</f>
        <v>92705</v>
      </c>
      <c r="I262" s="28" t="str" cm="1">
        <f t="array" ref="I262">IF(
    ROW()-ROW($D$8)+1 &lt;= ROWS(_xlfn.ANCHORARRAY(_Helper_FilterResults!$A$1)),
    INDEX(_xlfn.ANCHORARRAY(_Helper_FilterResults!$A$1), ROW()-ROW($D$8)+1, 6),
    ""
)</f>
        <v>District 68</v>
      </c>
      <c r="J262" s="28" t="str" cm="1">
        <f t="array" ref="J262">IF(
    ROW()-ROW($D$8)+1 &lt;= ROWS(_xlfn.ANCHORARRAY(_Helper_FilterResults!$A$1)),
    INDEX(_xlfn.ANCHORARRAY(_Helper_FilterResults!$A$1), ROW()-ROW($D$8)+1, 7),
    ""
)</f>
        <v>District 34</v>
      </c>
      <c r="K262" s="28" t="str" cm="1">
        <f t="array" ref="K262">IF(
    ROW()-ROW($D$8)+1 &lt;= ROWS(_xlfn.ANCHORARRAY(_Helper_FilterResults!$A$1)),
    INDEX(_xlfn.ANCHORARRAY(_Helper_FilterResults!$A$1), ROW()-ROW($D$8)+1, 8),
    ""
)</f>
        <v>District 46</v>
      </c>
      <c r="L262" s="28" t="str" cm="1">
        <f t="array" ref="L262">IF(
    ROW()-ROW($D$8)+1 &lt;= ROWS(_xlfn.ANCHORARRAY(_Helper_FilterResults!$A$1)),
    INDEX(_xlfn.ANCHORARRAY(_Helper_FilterResults!$A$1), ROW()-ROW($D$8)+1, 9),
    ""
)</f>
        <v>District 46</v>
      </c>
      <c r="M262" s="28" t="str" cm="1">
        <f t="array" ref="M262">IF(
    ROW()-ROW($D$8)+1 &lt;= ROWS(_xlfn.ANCHORARRAY(_Helper_FilterResults!$A$1)),
    INDEX(_xlfn.ANCHORARRAY(_Helper_FilterResults!$A$1), ROW()-ROW($D$8)+1, 10),
    ""
)</f>
        <v>No</v>
      </c>
      <c r="N262" s="34" t="str" cm="1">
        <f t="array" ref="N262">IF(
    ROW()-ROW($D$8)+1 &lt;= ROWS(_xlfn.ANCHORARRAY(_Helper_FilterResults!$A$1)),
    INDEX(_xlfn.ANCHORARRAY(_Helper_FilterResults!$A$1), ROW()-ROW($D$8)+1, 11),
    ""
)</f>
        <v>No</v>
      </c>
      <c r="O262" s="28" t="str" cm="1">
        <f t="array" ref="O262">IF(
    ROW()-ROW($D$8)+1 &lt;= ROWS(_xlfn.ANCHORARRAY(_Helper_FilterResults!$A$1)),
    INDEX(_xlfn.ANCHORARRAY(_Helper_FilterResults!$A$1), ROW()-ROW($D$8)+1, 12),
    ""
)</f>
        <v>Level II</v>
      </c>
      <c r="P262" s="33" t="str" cm="1">
        <f t="array" ref="P262">IF(
    ROW()-ROW($D$8)+1 &lt;= ROWS(_xlfn.ANCHORARRAY(_Helper_FilterResults!$A$1)),
    INDEX(_xlfn.ANCHORARRAY(_Helper_FilterResults!$A$1), ROW()-ROW($D$8)+1, 13),
    ""
)</f>
        <v>General Acute Care Hospital</v>
      </c>
      <c r="Q262" s="33" t="str" cm="1">
        <f t="array" ref="Q262">IF(
    ROW()-ROW($D$8)+1 &lt;= ROWS(_xlfn.ANCHORARRAY(_Helper_FilterResults!$A$1)),
    INDEX(_xlfn.ANCHORARRAY(_Helper_FilterResults!$A$1), ROW()-ROW($D$8)+1, 14),
    ""
)</f>
        <v>Investor - Corporation</v>
      </c>
    </row>
    <row r="263" spans="4:17" x14ac:dyDescent="0.3">
      <c r="D263" s="5" cm="1">
        <f t="array" ref="D263">IF(
    ROW()-ROW($D$8)+1 &lt;= ROWS(_xlfn.ANCHORARRAY(_Helper_FilterResults!$A$1)),
    INDEX(_xlfn.ANCHORARRAY(_Helper_FilterResults!$A$1), ROW()-ROW($D$8)+1, 1),
    ""
)</f>
        <v>106304039</v>
      </c>
      <c r="E263" s="5" t="str" cm="1">
        <f t="array" ref="E263">IF(
    ROW()-ROW($D$8)+1 &lt;= ROWS(_xlfn.ANCHORARRAY(_Helper_FilterResults!$A$1)),
    INDEX(_xlfn.ANCHORARRAY(_Helper_FilterResults!$A$1), ROW()-ROW($D$8)+1, 2),
    ""
)</f>
        <v>UCI HEALTH-FOUNTAIN VALLEY</v>
      </c>
      <c r="F263" s="5" t="str" cm="1">
        <f t="array" ref="F263">IF(
    ROW()-ROW($D$8)+1 &lt;= ROWS(_xlfn.ANCHORARRAY(_Helper_FilterResults!$A$1)),
    INDEX(_xlfn.ANCHORARRAY(_Helper_FilterResults!$A$1), ROW()-ROW($D$8)+1, 3),
    ""
)</f>
        <v>11250 WARNER AVENUE</v>
      </c>
      <c r="G263" s="5" t="str" cm="1">
        <f t="array" ref="G263">IF(
    ROW()-ROW($D$8)+1 &lt;= ROWS(_xlfn.ANCHORARRAY(_Helper_FilterResults!$A$1)),
    INDEX(_xlfn.ANCHORARRAY(_Helper_FilterResults!$A$1), ROW()-ROW($D$8)+1, 4),
    ""
)</f>
        <v>FOUNTAIN VALLEY</v>
      </c>
      <c r="H263" s="5" cm="1">
        <f t="array" ref="H263">IF(
    ROW()-ROW($D$8)+1 &lt;= ROWS(_xlfn.ANCHORARRAY(_Helper_FilterResults!$A$1)),
    INDEX(_xlfn.ANCHORARRAY(_Helper_FilterResults!$A$1), ROW()-ROW($D$8)+1, 5),
    ""
)</f>
        <v>92708</v>
      </c>
      <c r="I263" s="28" t="str" cm="1">
        <f t="array" ref="I263">IF(
    ROW()-ROW($D$8)+1 &lt;= ROWS(_xlfn.ANCHORARRAY(_Helper_FilterResults!$A$1)),
    INDEX(_xlfn.ANCHORARRAY(_Helper_FilterResults!$A$1), ROW()-ROW($D$8)+1, 6),
    ""
)</f>
        <v>District 70</v>
      </c>
      <c r="J263" s="28" t="str" cm="1">
        <f t="array" ref="J263">IF(
    ROW()-ROW($D$8)+1 &lt;= ROWS(_xlfn.ANCHORARRAY(_Helper_FilterResults!$A$1)),
    INDEX(_xlfn.ANCHORARRAY(_Helper_FilterResults!$A$1), ROW()-ROW($D$8)+1, 7),
    ""
)</f>
        <v>District 36</v>
      </c>
      <c r="K263" s="28" t="str" cm="1">
        <f t="array" ref="K263">IF(
    ROW()-ROW($D$8)+1 &lt;= ROWS(_xlfn.ANCHORARRAY(_Helper_FilterResults!$A$1)),
    INDEX(_xlfn.ANCHORARRAY(_Helper_FilterResults!$A$1), ROW()-ROW($D$8)+1, 8),
    ""
)</f>
        <v>District 45</v>
      </c>
      <c r="L263" s="28" t="str" cm="1">
        <f t="array" ref="L263">IF(
    ROW()-ROW($D$8)+1 &lt;= ROWS(_xlfn.ANCHORARRAY(_Helper_FilterResults!$A$1)),
    INDEX(_xlfn.ANCHORARRAY(_Helper_FilterResults!$A$1), ROW()-ROW($D$8)+1, 9),
    ""
)</f>
        <v>District 45</v>
      </c>
      <c r="M263" s="28" t="str" cm="1">
        <f t="array" ref="M263">IF(
    ROW()-ROW($D$8)+1 &lt;= ROWS(_xlfn.ANCHORARRAY(_Helper_FilterResults!$A$1)),
    INDEX(_xlfn.ANCHORARRAY(_Helper_FilterResults!$A$1), ROW()-ROW($D$8)+1, 10),
    ""
)</f>
        <v>No</v>
      </c>
      <c r="N263" s="34" t="str" cm="1">
        <f t="array" ref="N263">IF(
    ROW()-ROW($D$8)+1 &lt;= ROWS(_xlfn.ANCHORARRAY(_Helper_FilterResults!$A$1)),
    INDEX(_xlfn.ANCHORARRAY(_Helper_FilterResults!$A$1), ROW()-ROW($D$8)+1, 11),
    ""
)</f>
        <v>No</v>
      </c>
      <c r="O263" s="28" t="str" cm="1">
        <f t="array" ref="O263">IF(
    ROW()-ROW($D$8)+1 &lt;= ROWS(_xlfn.ANCHORARRAY(_Helper_FilterResults!$A$1)),
    INDEX(_xlfn.ANCHORARRAY(_Helper_FilterResults!$A$1), ROW()-ROW($D$8)+1, 12),
    ""
)</f>
        <v>NA</v>
      </c>
      <c r="P263" s="33" t="str" cm="1">
        <f t="array" ref="P263">IF(
    ROW()-ROW($D$8)+1 &lt;= ROWS(_xlfn.ANCHORARRAY(_Helper_FilterResults!$A$1)),
    INDEX(_xlfn.ANCHORARRAY(_Helper_FilterResults!$A$1), ROW()-ROW($D$8)+1, 13),
    ""
)</f>
        <v>General Acute Care Hospital</v>
      </c>
      <c r="Q263" s="33" t="str" cm="1">
        <f t="array" ref="Q263">IF(
    ROW()-ROW($D$8)+1 &lt;= ROWS(_xlfn.ANCHORARRAY(_Helper_FilterResults!$A$1)),
    INDEX(_xlfn.ANCHORARRAY(_Helper_FilterResults!$A$1), ROW()-ROW($D$8)+1, 14),
    ""
)</f>
        <v>University of California</v>
      </c>
    </row>
    <row r="264" spans="4:17" x14ac:dyDescent="0.3">
      <c r="D264" s="5" cm="1">
        <f t="array" ref="D264">IF(
    ROW()-ROW($D$8)+1 &lt;= ROWS(_xlfn.ANCHORARRAY(_Helper_FilterResults!$A$1)),
    INDEX(_xlfn.ANCHORARRAY(_Helper_FilterResults!$A$1), ROW()-ROW($D$8)+1, 1),
    ""
)</f>
        <v>106304045</v>
      </c>
      <c r="E264" s="5" t="str" cm="1">
        <f t="array" ref="E264">IF(
    ROW()-ROW($D$8)+1 &lt;= ROWS(_xlfn.ANCHORARRAY(_Helper_FilterResults!$A$1)),
    INDEX(_xlfn.ANCHORARRAY(_Helper_FilterResults!$A$1), ROW()-ROW($D$8)+1, 2),
    ""
)</f>
        <v>HOAG HOSPITAL IRVINE</v>
      </c>
      <c r="F264" s="5" t="str" cm="1">
        <f t="array" ref="F264">IF(
    ROW()-ROW($D$8)+1 &lt;= ROWS(_xlfn.ANCHORARRAY(_Helper_FilterResults!$A$1)),
    INDEX(_xlfn.ANCHORARRAY(_Helper_FilterResults!$A$1), ROW()-ROW($D$8)+1, 3),
    ""
)</f>
        <v>16200 SAND CANYON AVENUE</v>
      </c>
      <c r="G264" s="5" t="str" cm="1">
        <f t="array" ref="G264">IF(
    ROW()-ROW($D$8)+1 &lt;= ROWS(_xlfn.ANCHORARRAY(_Helper_FilterResults!$A$1)),
    INDEX(_xlfn.ANCHORARRAY(_Helper_FilterResults!$A$1), ROW()-ROW($D$8)+1, 4),
    ""
)</f>
        <v>IRVINE</v>
      </c>
      <c r="H264" s="5" cm="1">
        <f t="array" ref="H264">IF(
    ROW()-ROW($D$8)+1 &lt;= ROWS(_xlfn.ANCHORARRAY(_Helper_FilterResults!$A$1)),
    INDEX(_xlfn.ANCHORARRAY(_Helper_FilterResults!$A$1), ROW()-ROW($D$8)+1, 5),
    ""
)</f>
        <v>92618</v>
      </c>
      <c r="I264" s="28" t="str" cm="1">
        <f t="array" ref="I264">IF(
    ROW()-ROW($D$8)+1 &lt;= ROWS(_xlfn.ANCHORARRAY(_Helper_FilterResults!$A$1)),
    INDEX(_xlfn.ANCHORARRAY(_Helper_FilterResults!$A$1), ROW()-ROW($D$8)+1, 6),
    ""
)</f>
        <v>District 73</v>
      </c>
      <c r="J264" s="28" t="str" cm="1">
        <f t="array" ref="J264">IF(
    ROW()-ROW($D$8)+1 &lt;= ROWS(_xlfn.ANCHORARRAY(_Helper_FilterResults!$A$1)),
    INDEX(_xlfn.ANCHORARRAY(_Helper_FilterResults!$A$1), ROW()-ROW($D$8)+1, 7),
    ""
)</f>
        <v>District 37</v>
      </c>
      <c r="K264" s="28" t="str" cm="1">
        <f t="array" ref="K264">IF(
    ROW()-ROW($D$8)+1 &lt;= ROWS(_xlfn.ANCHORARRAY(_Helper_FilterResults!$A$1)),
    INDEX(_xlfn.ANCHORARRAY(_Helper_FilterResults!$A$1), ROW()-ROW($D$8)+1, 8),
    ""
)</f>
        <v>District 47</v>
      </c>
      <c r="L264" s="28" t="str" cm="1">
        <f t="array" ref="L264">IF(
    ROW()-ROW($D$8)+1 &lt;= ROWS(_xlfn.ANCHORARRAY(_Helper_FilterResults!$A$1)),
    INDEX(_xlfn.ANCHORARRAY(_Helper_FilterResults!$A$1), ROW()-ROW($D$8)+1, 9),
    ""
)</f>
        <v>District 47</v>
      </c>
      <c r="M264" s="28" t="str" cm="1">
        <f t="array" ref="M264">IF(
    ROW()-ROW($D$8)+1 &lt;= ROWS(_xlfn.ANCHORARRAY(_Helper_FilterResults!$A$1)),
    INDEX(_xlfn.ANCHORARRAY(_Helper_FilterResults!$A$1), ROW()-ROW($D$8)+1, 10),
    ""
)</f>
        <v>No</v>
      </c>
      <c r="N264" s="34" t="str" cm="1">
        <f t="array" ref="N264">IF(
    ROW()-ROW($D$8)+1 &lt;= ROWS(_xlfn.ANCHORARRAY(_Helper_FilterResults!$A$1)),
    INDEX(_xlfn.ANCHORARRAY(_Helper_FilterResults!$A$1), ROW()-ROW($D$8)+1, 11),
    ""
)</f>
        <v>No</v>
      </c>
      <c r="O264" s="28" t="str" cm="1">
        <f t="array" ref="O264">IF(
    ROW()-ROW($D$8)+1 &lt;= ROWS(_xlfn.ANCHORARRAY(_Helper_FilterResults!$A$1)),
    INDEX(_xlfn.ANCHORARRAY(_Helper_FilterResults!$A$1), ROW()-ROW($D$8)+1, 12),
    ""
)</f>
        <v>NA</v>
      </c>
      <c r="P264" s="33" t="str" cm="1">
        <f t="array" ref="P264">IF(
    ROW()-ROW($D$8)+1 &lt;= ROWS(_xlfn.ANCHORARRAY(_Helper_FilterResults!$A$1)),
    INDEX(_xlfn.ANCHORARRAY(_Helper_FilterResults!$A$1), ROW()-ROW($D$8)+1, 13),
    ""
)</f>
        <v>General Acute Care Hospital</v>
      </c>
      <c r="Q264" s="33" t="str" cm="1">
        <f t="array" ref="Q264">IF(
    ROW()-ROW($D$8)+1 &lt;= ROWS(_xlfn.ANCHORARRAY(_Helper_FilterResults!$A$1)),
    INDEX(_xlfn.ANCHORARRAY(_Helper_FilterResults!$A$1), ROW()-ROW($D$8)+1, 14),
    ""
)</f>
        <v>Non-Profit Corporation</v>
      </c>
    </row>
    <row r="265" spans="4:17" x14ac:dyDescent="0.3">
      <c r="D265" s="5" cm="1">
        <f t="array" ref="D265">IF(
    ROW()-ROW($D$8)+1 &lt;= ROWS(_xlfn.ANCHORARRAY(_Helper_FilterResults!$A$1)),
    INDEX(_xlfn.ANCHORARRAY(_Helper_FilterResults!$A$1), ROW()-ROW($D$8)+1, 1),
    ""
)</f>
        <v>106304113</v>
      </c>
      <c r="E265" s="5" t="str" cm="1">
        <f t="array" ref="E265">IF(
    ROW()-ROW($D$8)+1 &lt;= ROWS(_xlfn.ANCHORARRAY(_Helper_FilterResults!$A$1)),
    INDEX(_xlfn.ANCHORARRAY(_Helper_FilterResults!$A$1), ROW()-ROW($D$8)+1, 2),
    ""
)</f>
        <v>CHILDREN'S HOSPITAL AT MISSION</v>
      </c>
      <c r="F265" s="5" t="str" cm="1">
        <f t="array" ref="F265">IF(
    ROW()-ROW($D$8)+1 &lt;= ROWS(_xlfn.ANCHORARRAY(_Helper_FilterResults!$A$1)),
    INDEX(_xlfn.ANCHORARRAY(_Helper_FilterResults!$A$1), ROW()-ROW($D$8)+1, 3),
    ""
)</f>
        <v>27700 MEDICAL CTR. RD., 5TH FL</v>
      </c>
      <c r="G265" s="5" t="str" cm="1">
        <f t="array" ref="G265">IF(
    ROW()-ROW($D$8)+1 &lt;= ROWS(_xlfn.ANCHORARRAY(_Helper_FilterResults!$A$1)),
    INDEX(_xlfn.ANCHORARRAY(_Helper_FilterResults!$A$1), ROW()-ROW($D$8)+1, 4),
    ""
)</f>
        <v>MISSION VIEJO</v>
      </c>
      <c r="H265" s="5" cm="1">
        <f t="array" ref="H265">IF(
    ROW()-ROW($D$8)+1 &lt;= ROWS(_xlfn.ANCHORARRAY(_Helper_FilterResults!$A$1)),
    INDEX(_xlfn.ANCHORARRAY(_Helper_FilterResults!$A$1), ROW()-ROW($D$8)+1, 5),
    ""
)</f>
        <v>92691</v>
      </c>
      <c r="I265" s="28" t="str" cm="1">
        <f t="array" ref="I265">IF(
    ROW()-ROW($D$8)+1 &lt;= ROWS(_xlfn.ANCHORARRAY(_Helper_FilterResults!$A$1)),
    INDEX(_xlfn.ANCHORARRAY(_Helper_FilterResults!$A$1), ROW()-ROW($D$8)+1, 6),
    ""
)</f>
        <v>District 71</v>
      </c>
      <c r="J265" s="28" t="str" cm="1">
        <f t="array" ref="J265">IF(
    ROW()-ROW($D$8)+1 &lt;= ROWS(_xlfn.ANCHORARRAY(_Helper_FilterResults!$A$1)),
    INDEX(_xlfn.ANCHORARRAY(_Helper_FilterResults!$A$1), ROW()-ROW($D$8)+1, 7),
    ""
)</f>
        <v>District 38</v>
      </c>
      <c r="K265" s="28" t="str" cm="1">
        <f t="array" ref="K265">IF(
    ROW()-ROW($D$8)+1 &lt;= ROWS(_xlfn.ANCHORARRAY(_Helper_FilterResults!$A$1)),
    INDEX(_xlfn.ANCHORARRAY(_Helper_FilterResults!$A$1), ROW()-ROW($D$8)+1, 8),
    ""
)</f>
        <v>District 40</v>
      </c>
      <c r="L265" s="28" t="str" cm="1">
        <f t="array" ref="L265">IF(
    ROW()-ROW($D$8)+1 &lt;= ROWS(_xlfn.ANCHORARRAY(_Helper_FilterResults!$A$1)),
    INDEX(_xlfn.ANCHORARRAY(_Helper_FilterResults!$A$1), ROW()-ROW($D$8)+1, 9),
    ""
)</f>
        <v>District 47</v>
      </c>
      <c r="M265" s="28" t="str" cm="1">
        <f t="array" ref="M265">IF(
    ROW()-ROW($D$8)+1 &lt;= ROWS(_xlfn.ANCHORARRAY(_Helper_FilterResults!$A$1)),
    INDEX(_xlfn.ANCHORARRAY(_Helper_FilterResults!$A$1), ROW()-ROW($D$8)+1, 10),
    ""
)</f>
        <v>No</v>
      </c>
      <c r="N265" s="34" t="str" cm="1">
        <f t="array" ref="N265">IF(
    ROW()-ROW($D$8)+1 &lt;= ROWS(_xlfn.ANCHORARRAY(_Helper_FilterResults!$A$1)),
    INDEX(_xlfn.ANCHORARRAY(_Helper_FilterResults!$A$1), ROW()-ROW($D$8)+1, 11),
    ""
)</f>
        <v>No</v>
      </c>
      <c r="O265" s="28" t="str" cm="1">
        <f t="array" ref="O265">IF(
    ROW()-ROW($D$8)+1 &lt;= ROWS(_xlfn.ANCHORARRAY(_Helper_FilterResults!$A$1)),
    INDEX(_xlfn.ANCHORARRAY(_Helper_FilterResults!$A$1), ROW()-ROW($D$8)+1, 12),
    ""
)</f>
        <v>NA</v>
      </c>
      <c r="P265" s="33" t="str" cm="1">
        <f t="array" ref="P265">IF(
    ROW()-ROW($D$8)+1 &lt;= ROWS(_xlfn.ANCHORARRAY(_Helper_FilterResults!$A$1)),
    INDEX(_xlfn.ANCHORARRAY(_Helper_FilterResults!$A$1), ROW()-ROW($D$8)+1, 13),
    ""
)</f>
        <v>General Acute Care Hospital</v>
      </c>
      <c r="Q265" s="33" t="str" cm="1">
        <f t="array" ref="Q265">IF(
    ROW()-ROW($D$8)+1 &lt;= ROWS(_xlfn.ANCHORARRAY(_Helper_FilterResults!$A$1)),
    INDEX(_xlfn.ANCHORARRAY(_Helper_FilterResults!$A$1), ROW()-ROW($D$8)+1, 14),
    ""
)</f>
        <v>Non-Profit Corporation</v>
      </c>
    </row>
    <row r="266" spans="4:17" x14ac:dyDescent="0.3">
      <c r="D266" s="5" cm="1">
        <f t="array" ref="D266">IF(
    ROW()-ROW($D$8)+1 &lt;= ROWS(_xlfn.ANCHORARRAY(_Helper_FilterResults!$A$1)),
    INDEX(_xlfn.ANCHORARRAY(_Helper_FilterResults!$A$1), ROW()-ROW($D$8)+1, 1),
    ""
)</f>
        <v>106304159</v>
      </c>
      <c r="E266" s="5" t="str" cm="1">
        <f t="array" ref="E266">IF(
    ROW()-ROW($D$8)+1 &lt;= ROWS(_xlfn.ANCHORARRAY(_Helper_FilterResults!$A$1)),
    INDEX(_xlfn.ANCHORARRAY(_Helper_FilterResults!$A$1), ROW()-ROW($D$8)+1, 2),
    ""
)</f>
        <v>HEALTHBRIDGE CHILDREN'S HOSPITAL-ORANGE</v>
      </c>
      <c r="F266" s="5" t="str" cm="1">
        <f t="array" ref="F266">IF(
    ROW()-ROW($D$8)+1 &lt;= ROWS(_xlfn.ANCHORARRAY(_Helper_FilterResults!$A$1)),
    INDEX(_xlfn.ANCHORARRAY(_Helper_FilterResults!$A$1), ROW()-ROW($D$8)+1, 3),
    ""
)</f>
        <v>393 S. TUSTIN STREET</v>
      </c>
      <c r="G266" s="5" t="str" cm="1">
        <f t="array" ref="G266">IF(
    ROW()-ROW($D$8)+1 &lt;= ROWS(_xlfn.ANCHORARRAY(_Helper_FilterResults!$A$1)),
    INDEX(_xlfn.ANCHORARRAY(_Helper_FilterResults!$A$1), ROW()-ROW($D$8)+1, 4),
    ""
)</f>
        <v>ORANGE</v>
      </c>
      <c r="H266" s="5" cm="1">
        <f t="array" ref="H266">IF(
    ROW()-ROW($D$8)+1 &lt;= ROWS(_xlfn.ANCHORARRAY(_Helper_FilterResults!$A$1)),
    INDEX(_xlfn.ANCHORARRAY(_Helper_FilterResults!$A$1), ROW()-ROW($D$8)+1, 5),
    ""
)</f>
        <v>92866</v>
      </c>
      <c r="I266" s="28" t="str" cm="1">
        <f t="array" ref="I266">IF(
    ROW()-ROW($D$8)+1 &lt;= ROWS(_xlfn.ANCHORARRAY(_Helper_FilterResults!$A$1)),
    INDEX(_xlfn.ANCHORARRAY(_Helper_FilterResults!$A$1), ROW()-ROW($D$8)+1, 6),
    ""
)</f>
        <v>District 68</v>
      </c>
      <c r="J266" s="28" t="str" cm="1">
        <f t="array" ref="J266">IF(
    ROW()-ROW($D$8)+1 &lt;= ROWS(_xlfn.ANCHORARRAY(_Helper_FilterResults!$A$1)),
    INDEX(_xlfn.ANCHORARRAY(_Helper_FilterResults!$A$1), ROW()-ROW($D$8)+1, 7),
    ""
)</f>
        <v>District 37</v>
      </c>
      <c r="K266" s="28" t="str" cm="1">
        <f t="array" ref="K266">IF(
    ROW()-ROW($D$8)+1 &lt;= ROWS(_xlfn.ANCHORARRAY(_Helper_FilterResults!$A$1)),
    INDEX(_xlfn.ANCHORARRAY(_Helper_FilterResults!$A$1), ROW()-ROW($D$8)+1, 8),
    ""
)</f>
        <v>District 40</v>
      </c>
      <c r="L266" s="28" t="str" cm="1">
        <f t="array" ref="L266">IF(
    ROW()-ROW($D$8)+1 &lt;= ROWS(_xlfn.ANCHORARRAY(_Helper_FilterResults!$A$1)),
    INDEX(_xlfn.ANCHORARRAY(_Helper_FilterResults!$A$1), ROW()-ROW($D$8)+1, 9),
    ""
)</f>
        <v>District 46</v>
      </c>
      <c r="M266" s="28" t="str" cm="1">
        <f t="array" ref="M266">IF(
    ROW()-ROW($D$8)+1 &lt;= ROWS(_xlfn.ANCHORARRAY(_Helper_FilterResults!$A$1)),
    INDEX(_xlfn.ANCHORARRAY(_Helper_FilterResults!$A$1), ROW()-ROW($D$8)+1, 10),
    ""
)</f>
        <v>No</v>
      </c>
      <c r="N266" s="34" t="str" cm="1">
        <f t="array" ref="N266">IF(
    ROW()-ROW($D$8)+1 &lt;= ROWS(_xlfn.ANCHORARRAY(_Helper_FilterResults!$A$1)),
    INDEX(_xlfn.ANCHORARRAY(_Helper_FilterResults!$A$1), ROW()-ROW($D$8)+1, 11),
    ""
)</f>
        <v>No</v>
      </c>
      <c r="O266" s="28" t="str" cm="1">
        <f t="array" ref="O266">IF(
    ROW()-ROW($D$8)+1 &lt;= ROWS(_xlfn.ANCHORARRAY(_Helper_FilterResults!$A$1)),
    INDEX(_xlfn.ANCHORARRAY(_Helper_FilterResults!$A$1), ROW()-ROW($D$8)+1, 12),
    ""
)</f>
        <v>NA</v>
      </c>
      <c r="P266" s="33" t="str" cm="1">
        <f t="array" ref="P266">IF(
    ROW()-ROW($D$8)+1 &lt;= ROWS(_xlfn.ANCHORARRAY(_Helper_FilterResults!$A$1)),
    INDEX(_xlfn.ANCHORARRAY(_Helper_FilterResults!$A$1), ROW()-ROW($D$8)+1, 13),
    ""
)</f>
        <v>General Acute Care Hospital</v>
      </c>
      <c r="Q266" s="33" t="str" cm="1">
        <f t="array" ref="Q266">IF(
    ROW()-ROW($D$8)+1 &lt;= ROWS(_xlfn.ANCHORARRAY(_Helper_FilterResults!$A$1)),
    INDEX(_xlfn.ANCHORARRAY(_Helper_FilterResults!$A$1), ROW()-ROW($D$8)+1, 14),
    ""
)</f>
        <v>NA</v>
      </c>
    </row>
    <row r="267" spans="4:17" x14ac:dyDescent="0.3">
      <c r="D267" s="5" cm="1">
        <f t="array" ref="D267">IF(
    ROW()-ROW($D$8)+1 &lt;= ROWS(_xlfn.ANCHORARRAY(_Helper_FilterResults!$A$1)),
    INDEX(_xlfn.ANCHORARRAY(_Helper_FilterResults!$A$1), ROW()-ROW($D$8)+1, 1),
    ""
)</f>
        <v>106304306</v>
      </c>
      <c r="E267" s="5" t="str" cm="1">
        <f t="array" ref="E267">IF(
    ROW()-ROW($D$8)+1 &lt;= ROWS(_xlfn.ANCHORARRAY(_Helper_FilterResults!$A$1)),
    INDEX(_xlfn.ANCHORARRAY(_Helper_FilterResults!$A$1), ROW()-ROW($D$8)+1, 2),
    ""
)</f>
        <v>KAISER FOUNDATION HOSPITAL - ORANGE COUNTY - IRVINE</v>
      </c>
      <c r="F267" s="5" t="str" cm="1">
        <f t="array" ref="F267">IF(
    ROW()-ROW($D$8)+1 &lt;= ROWS(_xlfn.ANCHORARRAY(_Helper_FilterResults!$A$1)),
    INDEX(_xlfn.ANCHORARRAY(_Helper_FilterResults!$A$1), ROW()-ROW($D$8)+1, 3),
    ""
)</f>
        <v>6640 ALTON PARKWAY</v>
      </c>
      <c r="G267" s="5" t="str" cm="1">
        <f t="array" ref="G267">IF(
    ROW()-ROW($D$8)+1 &lt;= ROWS(_xlfn.ANCHORARRAY(_Helper_FilterResults!$A$1)),
    INDEX(_xlfn.ANCHORARRAY(_Helper_FilterResults!$A$1), ROW()-ROW($D$8)+1, 4),
    ""
)</f>
        <v>IRVINE</v>
      </c>
      <c r="H267" s="5" cm="1">
        <f t="array" ref="H267">IF(
    ROW()-ROW($D$8)+1 &lt;= ROWS(_xlfn.ANCHORARRAY(_Helper_FilterResults!$A$1)),
    INDEX(_xlfn.ANCHORARRAY(_Helper_FilterResults!$A$1), ROW()-ROW($D$8)+1, 5),
    ""
)</f>
        <v>92618</v>
      </c>
      <c r="I267" s="28" t="str" cm="1">
        <f t="array" ref="I267">IF(
    ROW()-ROW($D$8)+1 &lt;= ROWS(_xlfn.ANCHORARRAY(_Helper_FilterResults!$A$1)),
    INDEX(_xlfn.ANCHORARRAY(_Helper_FilterResults!$A$1), ROW()-ROW($D$8)+1, 6),
    ""
)</f>
        <v>District 73</v>
      </c>
      <c r="J267" s="28" t="str" cm="1">
        <f t="array" ref="J267">IF(
    ROW()-ROW($D$8)+1 &lt;= ROWS(_xlfn.ANCHORARRAY(_Helper_FilterResults!$A$1)),
    INDEX(_xlfn.ANCHORARRAY(_Helper_FilterResults!$A$1), ROW()-ROW($D$8)+1, 7),
    ""
)</f>
        <v>District 37</v>
      </c>
      <c r="K267" s="28" t="str" cm="1">
        <f t="array" ref="K267">IF(
    ROW()-ROW($D$8)+1 &lt;= ROWS(_xlfn.ANCHORARRAY(_Helper_FilterResults!$A$1)),
    INDEX(_xlfn.ANCHORARRAY(_Helper_FilterResults!$A$1), ROW()-ROW($D$8)+1, 8),
    ""
)</f>
        <v>District 47</v>
      </c>
      <c r="L267" s="28" t="str" cm="1">
        <f t="array" ref="L267">IF(
    ROW()-ROW($D$8)+1 &lt;= ROWS(_xlfn.ANCHORARRAY(_Helper_FilterResults!$A$1)),
    INDEX(_xlfn.ANCHORARRAY(_Helper_FilterResults!$A$1), ROW()-ROW($D$8)+1, 9),
    ""
)</f>
        <v>District 47</v>
      </c>
      <c r="M267" s="28" t="str" cm="1">
        <f t="array" ref="M267">IF(
    ROW()-ROW($D$8)+1 &lt;= ROWS(_xlfn.ANCHORARRAY(_Helper_FilterResults!$A$1)),
    INDEX(_xlfn.ANCHORARRAY(_Helper_FilterResults!$A$1), ROW()-ROW($D$8)+1, 10),
    ""
)</f>
        <v>No</v>
      </c>
      <c r="N267" s="34" t="str" cm="1">
        <f t="array" ref="N267">IF(
    ROW()-ROW($D$8)+1 &lt;= ROWS(_xlfn.ANCHORARRAY(_Helper_FilterResults!$A$1)),
    INDEX(_xlfn.ANCHORARRAY(_Helper_FilterResults!$A$1), ROW()-ROW($D$8)+1, 11),
    ""
)</f>
        <v>No</v>
      </c>
      <c r="O267" s="28" t="str" cm="1">
        <f t="array" ref="O267">IF(
    ROW()-ROW($D$8)+1 &lt;= ROWS(_xlfn.ANCHORARRAY(_Helper_FilterResults!$A$1)),
    INDEX(_xlfn.ANCHORARRAY(_Helper_FilterResults!$A$1), ROW()-ROW($D$8)+1, 12),
    ""
)</f>
        <v>NA</v>
      </c>
      <c r="P267" s="33" t="str" cm="1">
        <f t="array" ref="P267">IF(
    ROW()-ROW($D$8)+1 &lt;= ROWS(_xlfn.ANCHORARRAY(_Helper_FilterResults!$A$1)),
    INDEX(_xlfn.ANCHORARRAY(_Helper_FilterResults!$A$1), ROW()-ROW($D$8)+1, 13),
    ""
)</f>
        <v>General Acute Care Hospital</v>
      </c>
      <c r="Q267" s="33" t="str" cm="1">
        <f t="array" ref="Q267">IF(
    ROW()-ROW($D$8)+1 &lt;= ROWS(_xlfn.ANCHORARRAY(_Helper_FilterResults!$A$1)),
    INDEX(_xlfn.ANCHORARRAY(_Helper_FilterResults!$A$1), ROW()-ROW($D$8)+1, 14),
    ""
)</f>
        <v>Non-Profit Corporation</v>
      </c>
    </row>
    <row r="268" spans="4:17" x14ac:dyDescent="0.3">
      <c r="D268" s="5" cm="1">
        <f t="array" ref="D268">IF(
    ROW()-ROW($D$8)+1 &lt;= ROWS(_xlfn.ANCHORARRAY(_Helper_FilterResults!$A$1)),
    INDEX(_xlfn.ANCHORARRAY(_Helper_FilterResults!$A$1), ROW()-ROW($D$8)+1, 1),
    ""
)</f>
        <v>106304409</v>
      </c>
      <c r="E268" s="5" t="str" cm="1">
        <f t="array" ref="E268">IF(
    ROW()-ROW($D$8)+1 &lt;= ROWS(_xlfn.ANCHORARRAY(_Helper_FilterResults!$A$1)),
    INDEX(_xlfn.ANCHORARRAY(_Helper_FilterResults!$A$1), ROW()-ROW($D$8)+1, 2),
    ""
)</f>
        <v>KAISER FOUNDATION HOSPITAL - ORANGE COUNTY - ANAHEIM</v>
      </c>
      <c r="F268" s="5" t="str" cm="1">
        <f t="array" ref="F268">IF(
    ROW()-ROW($D$8)+1 &lt;= ROWS(_xlfn.ANCHORARRAY(_Helper_FilterResults!$A$1)),
    INDEX(_xlfn.ANCHORARRAY(_Helper_FilterResults!$A$1), ROW()-ROW($D$8)+1, 3),
    ""
)</f>
        <v>3440 E LA PALMA AVE</v>
      </c>
      <c r="G268" s="5" t="str" cm="1">
        <f t="array" ref="G268">IF(
    ROW()-ROW($D$8)+1 &lt;= ROWS(_xlfn.ANCHORARRAY(_Helper_FilterResults!$A$1)),
    INDEX(_xlfn.ANCHORARRAY(_Helper_FilterResults!$A$1), ROW()-ROW($D$8)+1, 4),
    ""
)</f>
        <v>ANAHEIM</v>
      </c>
      <c r="H268" s="5" cm="1">
        <f t="array" ref="H268">IF(
    ROW()-ROW($D$8)+1 &lt;= ROWS(_xlfn.ANCHORARRAY(_Helper_FilterResults!$A$1)),
    INDEX(_xlfn.ANCHORARRAY(_Helper_FilterResults!$A$1), ROW()-ROW($D$8)+1, 5),
    ""
)</f>
        <v>92806</v>
      </c>
      <c r="I268" s="28" t="str" cm="1">
        <f t="array" ref="I268">IF(
    ROW()-ROW($D$8)+1 &lt;= ROWS(_xlfn.ANCHORARRAY(_Helper_FilterResults!$A$1)),
    INDEX(_xlfn.ANCHORARRAY(_Helper_FilterResults!$A$1), ROW()-ROW($D$8)+1, 6),
    ""
)</f>
        <v>District 59</v>
      </c>
      <c r="J268" s="28" t="str" cm="1">
        <f t="array" ref="J268">IF(
    ROW()-ROW($D$8)+1 &lt;= ROWS(_xlfn.ANCHORARRAY(_Helper_FilterResults!$A$1)),
    INDEX(_xlfn.ANCHORARRAY(_Helper_FilterResults!$A$1), ROW()-ROW($D$8)+1, 7),
    ""
)</f>
        <v>District 37</v>
      </c>
      <c r="K268" s="28" t="str" cm="1">
        <f t="array" ref="K268">IF(
    ROW()-ROW($D$8)+1 &lt;= ROWS(_xlfn.ANCHORARRAY(_Helper_FilterResults!$A$1)),
    INDEX(_xlfn.ANCHORARRAY(_Helper_FilterResults!$A$1), ROW()-ROW($D$8)+1, 8),
    ""
)</f>
        <v>District 40</v>
      </c>
      <c r="L268" s="28" t="str" cm="1">
        <f t="array" ref="L268">IF(
    ROW()-ROW($D$8)+1 &lt;= ROWS(_xlfn.ANCHORARRAY(_Helper_FilterResults!$A$1)),
    INDEX(_xlfn.ANCHORARRAY(_Helper_FilterResults!$A$1), ROW()-ROW($D$8)+1, 9),
    ""
)</f>
        <v>District 38</v>
      </c>
      <c r="M268" s="28" t="str" cm="1">
        <f t="array" ref="M268">IF(
    ROW()-ROW($D$8)+1 &lt;= ROWS(_xlfn.ANCHORARRAY(_Helper_FilterResults!$A$1)),
    INDEX(_xlfn.ANCHORARRAY(_Helper_FilterResults!$A$1), ROW()-ROW($D$8)+1, 10),
    ""
)</f>
        <v>Yes</v>
      </c>
      <c r="N268" s="34" t="str" cm="1">
        <f t="array" ref="N268">IF(
    ROW()-ROW($D$8)+1 &lt;= ROWS(_xlfn.ANCHORARRAY(_Helper_FilterResults!$A$1)),
    INDEX(_xlfn.ANCHORARRAY(_Helper_FilterResults!$A$1), ROW()-ROW($D$8)+1, 11),
    ""
)</f>
        <v>No</v>
      </c>
      <c r="O268" s="28" t="str" cm="1">
        <f t="array" ref="O268">IF(
    ROW()-ROW($D$8)+1 &lt;= ROWS(_xlfn.ANCHORARRAY(_Helper_FilterResults!$A$1)),
    INDEX(_xlfn.ANCHORARRAY(_Helper_FilterResults!$A$1), ROW()-ROW($D$8)+1, 12),
    ""
)</f>
        <v>NA</v>
      </c>
      <c r="P268" s="33" t="str" cm="1">
        <f t="array" ref="P268">IF(
    ROW()-ROW($D$8)+1 &lt;= ROWS(_xlfn.ANCHORARRAY(_Helper_FilterResults!$A$1)),
    INDEX(_xlfn.ANCHORARRAY(_Helper_FilterResults!$A$1), ROW()-ROW($D$8)+1, 13),
    ""
)</f>
        <v>General Acute Care Hospital</v>
      </c>
      <c r="Q268" s="33" t="str" cm="1">
        <f t="array" ref="Q268">IF(
    ROW()-ROW($D$8)+1 &lt;= ROWS(_xlfn.ANCHORARRAY(_Helper_FilterResults!$A$1)),
    INDEX(_xlfn.ANCHORARRAY(_Helper_FilterResults!$A$1), ROW()-ROW($D$8)+1, 14),
    ""
)</f>
        <v>Non-Profit Corporation</v>
      </c>
    </row>
    <row r="269" spans="4:17" x14ac:dyDescent="0.3">
      <c r="D269" s="5" cm="1">
        <f t="array" ref="D269">IF(
    ROW()-ROW($D$8)+1 &lt;= ROWS(_xlfn.ANCHORARRAY(_Helper_FilterResults!$A$1)),
    INDEX(_xlfn.ANCHORARRAY(_Helper_FilterResults!$A$1), ROW()-ROW($D$8)+1, 1),
    ""
)</f>
        <v>106304460</v>
      </c>
      <c r="E269" s="5" t="str" cm="1">
        <f t="array" ref="E269">IF(
    ROW()-ROW($D$8)+1 &lt;= ROWS(_xlfn.ANCHORARRAY(_Helper_FilterResults!$A$1)),
    INDEX(_xlfn.ANCHORARRAY(_Helper_FilterResults!$A$1), ROW()-ROW($D$8)+1, 2),
    ""
)</f>
        <v>HOAG ORTHOPEDIC INSTITUTE</v>
      </c>
      <c r="F269" s="5" t="str" cm="1">
        <f t="array" ref="F269">IF(
    ROW()-ROW($D$8)+1 &lt;= ROWS(_xlfn.ANCHORARRAY(_Helper_FilterResults!$A$1)),
    INDEX(_xlfn.ANCHORARRAY(_Helper_FilterResults!$A$1), ROW()-ROW($D$8)+1, 3),
    ""
)</f>
        <v>16250 SAND CANYON AVENUE</v>
      </c>
      <c r="G269" s="5" t="str" cm="1">
        <f t="array" ref="G269">IF(
    ROW()-ROW($D$8)+1 &lt;= ROWS(_xlfn.ANCHORARRAY(_Helper_FilterResults!$A$1)),
    INDEX(_xlfn.ANCHORARRAY(_Helper_FilterResults!$A$1), ROW()-ROW($D$8)+1, 4),
    ""
)</f>
        <v>IRVINE</v>
      </c>
      <c r="H269" s="5" cm="1">
        <f t="array" ref="H269">IF(
    ROW()-ROW($D$8)+1 &lt;= ROWS(_xlfn.ANCHORARRAY(_Helper_FilterResults!$A$1)),
    INDEX(_xlfn.ANCHORARRAY(_Helper_FilterResults!$A$1), ROW()-ROW($D$8)+1, 5),
    ""
)</f>
        <v>92618</v>
      </c>
      <c r="I269" s="28" t="str" cm="1">
        <f t="array" ref="I269">IF(
    ROW()-ROW($D$8)+1 &lt;= ROWS(_xlfn.ANCHORARRAY(_Helper_FilterResults!$A$1)),
    INDEX(_xlfn.ANCHORARRAY(_Helper_FilterResults!$A$1), ROW()-ROW($D$8)+1, 6),
    ""
)</f>
        <v>District 73</v>
      </c>
      <c r="J269" s="28" t="str" cm="1">
        <f t="array" ref="J269">IF(
    ROW()-ROW($D$8)+1 &lt;= ROWS(_xlfn.ANCHORARRAY(_Helper_FilterResults!$A$1)),
    INDEX(_xlfn.ANCHORARRAY(_Helper_FilterResults!$A$1), ROW()-ROW($D$8)+1, 7),
    ""
)</f>
        <v>District 37</v>
      </c>
      <c r="K269" s="28" t="str" cm="1">
        <f t="array" ref="K269">IF(
    ROW()-ROW($D$8)+1 &lt;= ROWS(_xlfn.ANCHORARRAY(_Helper_FilterResults!$A$1)),
    INDEX(_xlfn.ANCHORARRAY(_Helper_FilterResults!$A$1), ROW()-ROW($D$8)+1, 8),
    ""
)</f>
        <v>District 47</v>
      </c>
      <c r="L269" s="28" t="str" cm="1">
        <f t="array" ref="L269">IF(
    ROW()-ROW($D$8)+1 &lt;= ROWS(_xlfn.ANCHORARRAY(_Helper_FilterResults!$A$1)),
    INDEX(_xlfn.ANCHORARRAY(_Helper_FilterResults!$A$1), ROW()-ROW($D$8)+1, 9),
    ""
)</f>
        <v>District 47</v>
      </c>
      <c r="M269" s="28" t="str" cm="1">
        <f t="array" ref="M269">IF(
    ROW()-ROW($D$8)+1 &lt;= ROWS(_xlfn.ANCHORARRAY(_Helper_FilterResults!$A$1)),
    INDEX(_xlfn.ANCHORARRAY(_Helper_FilterResults!$A$1), ROW()-ROW($D$8)+1, 10),
    ""
)</f>
        <v>No</v>
      </c>
      <c r="N269" s="34" t="str" cm="1">
        <f t="array" ref="N269">IF(
    ROW()-ROW($D$8)+1 &lt;= ROWS(_xlfn.ANCHORARRAY(_Helper_FilterResults!$A$1)),
    INDEX(_xlfn.ANCHORARRAY(_Helper_FilterResults!$A$1), ROW()-ROW($D$8)+1, 11),
    ""
)</f>
        <v>No</v>
      </c>
      <c r="O269" s="28" t="str" cm="1">
        <f t="array" ref="O269">IF(
    ROW()-ROW($D$8)+1 &lt;= ROWS(_xlfn.ANCHORARRAY(_Helper_FilterResults!$A$1)),
    INDEX(_xlfn.ANCHORARRAY(_Helper_FilterResults!$A$1), ROW()-ROW($D$8)+1, 12),
    ""
)</f>
        <v>NA</v>
      </c>
      <c r="P269" s="33" t="str" cm="1">
        <f t="array" ref="P269">IF(
    ROW()-ROW($D$8)+1 &lt;= ROWS(_xlfn.ANCHORARRAY(_Helper_FilterResults!$A$1)),
    INDEX(_xlfn.ANCHORARRAY(_Helper_FilterResults!$A$1), ROW()-ROW($D$8)+1, 13),
    ""
)</f>
        <v>General Acute Care Hospital</v>
      </c>
      <c r="Q269" s="33" t="str" cm="1">
        <f t="array" ref="Q269">IF(
    ROW()-ROW($D$8)+1 &lt;= ROWS(_xlfn.ANCHORARRAY(_Helper_FilterResults!$A$1)),
    INDEX(_xlfn.ANCHORARRAY(_Helper_FilterResults!$A$1), ROW()-ROW($D$8)+1, 14),
    ""
)</f>
        <v>Investor - LLC</v>
      </c>
    </row>
    <row r="270" spans="4:17" x14ac:dyDescent="0.3">
      <c r="D270" s="5" cm="1">
        <f t="array" ref="D270">IF(
    ROW()-ROW($D$8)+1 &lt;= ROWS(_xlfn.ANCHORARRAY(_Helper_FilterResults!$A$1)),
    INDEX(_xlfn.ANCHORARRAY(_Helper_FilterResults!$A$1), ROW()-ROW($D$8)+1, 1),
    ""
)</f>
        <v>106304583</v>
      </c>
      <c r="E270" s="5" t="str" cm="1">
        <f t="array" ref="E270">IF(
    ROW()-ROW($D$8)+1 &lt;= ROWS(_xlfn.ANCHORARRAY(_Helper_FilterResults!$A$1)),
    INDEX(_xlfn.ANCHORARRAY(_Helper_FilterResults!$A$1), ROW()-ROW($D$8)+1, 2),
    ""
)</f>
        <v>LAGUNA TREATMENT CENTER, LLC</v>
      </c>
      <c r="F270" s="5" t="str" cm="1">
        <f t="array" ref="F270">IF(
    ROW()-ROW($D$8)+1 &lt;= ROWS(_xlfn.ANCHORARRAY(_Helper_FilterResults!$A$1)),
    INDEX(_xlfn.ANCHORARRAY(_Helper_FilterResults!$A$1), ROW()-ROW($D$8)+1, 3),
    ""
)</f>
        <v>24552 PACIFIC PARK DRIVE</v>
      </c>
      <c r="G270" s="5" t="str" cm="1">
        <f t="array" ref="G270">IF(
    ROW()-ROW($D$8)+1 &lt;= ROWS(_xlfn.ANCHORARRAY(_Helper_FilterResults!$A$1)),
    INDEX(_xlfn.ANCHORARRAY(_Helper_FilterResults!$A$1), ROW()-ROW($D$8)+1, 4),
    ""
)</f>
        <v>ALISO VIEJO</v>
      </c>
      <c r="H270" s="5" cm="1">
        <f t="array" ref="H270">IF(
    ROW()-ROW($D$8)+1 &lt;= ROWS(_xlfn.ANCHORARRAY(_Helper_FilterResults!$A$1)),
    INDEX(_xlfn.ANCHORARRAY(_Helper_FilterResults!$A$1), ROW()-ROW($D$8)+1, 5),
    ""
)</f>
        <v>92656</v>
      </c>
      <c r="I270" s="28" t="str" cm="1">
        <f t="array" ref="I270">IF(
    ROW()-ROW($D$8)+1 &lt;= ROWS(_xlfn.ANCHORARRAY(_Helper_FilterResults!$A$1)),
    INDEX(_xlfn.ANCHORARRAY(_Helper_FilterResults!$A$1), ROW()-ROW($D$8)+1, 6),
    ""
)</f>
        <v>District 72</v>
      </c>
      <c r="J270" s="28" t="str" cm="1">
        <f t="array" ref="J270">IF(
    ROW()-ROW($D$8)+1 &lt;= ROWS(_xlfn.ANCHORARRAY(_Helper_FilterResults!$A$1)),
    INDEX(_xlfn.ANCHORARRAY(_Helper_FilterResults!$A$1), ROW()-ROW($D$8)+1, 7),
    ""
)</f>
        <v>District 37</v>
      </c>
      <c r="K270" s="28" t="str" cm="1">
        <f t="array" ref="K270">IF(
    ROW()-ROW($D$8)+1 &lt;= ROWS(_xlfn.ANCHORARRAY(_Helper_FilterResults!$A$1)),
    INDEX(_xlfn.ANCHORARRAY(_Helper_FilterResults!$A$1), ROW()-ROW($D$8)+1, 8),
    ""
)</f>
        <v>District 40</v>
      </c>
      <c r="L270" s="28" t="str" cm="1">
        <f t="array" ref="L270">IF(
    ROW()-ROW($D$8)+1 &lt;= ROWS(_xlfn.ANCHORARRAY(_Helper_FilterResults!$A$1)),
    INDEX(_xlfn.ANCHORARRAY(_Helper_FilterResults!$A$1), ROW()-ROW($D$8)+1, 9),
    ""
)</f>
        <v>District 47</v>
      </c>
      <c r="M270" s="28" t="str" cm="1">
        <f t="array" ref="M270">IF(
    ROW()-ROW($D$8)+1 &lt;= ROWS(_xlfn.ANCHORARRAY(_Helper_FilterResults!$A$1)),
    INDEX(_xlfn.ANCHORARRAY(_Helper_FilterResults!$A$1), ROW()-ROW($D$8)+1, 10),
    ""
)</f>
        <v>No</v>
      </c>
      <c r="N270" s="34" t="str" cm="1">
        <f t="array" ref="N270">IF(
    ROW()-ROW($D$8)+1 &lt;= ROWS(_xlfn.ANCHORARRAY(_Helper_FilterResults!$A$1)),
    INDEX(_xlfn.ANCHORARRAY(_Helper_FilterResults!$A$1), ROW()-ROW($D$8)+1, 11),
    ""
)</f>
        <v>No</v>
      </c>
      <c r="O270" s="28" t="str" cm="1">
        <f t="array" ref="O270">IF(
    ROW()-ROW($D$8)+1 &lt;= ROWS(_xlfn.ANCHORARRAY(_Helper_FilterResults!$A$1)),
    INDEX(_xlfn.ANCHORARRAY(_Helper_FilterResults!$A$1), ROW()-ROW($D$8)+1, 12),
    ""
)</f>
        <v>NA</v>
      </c>
      <c r="P270" s="33" t="str" cm="1">
        <f t="array" ref="P270">IF(
    ROW()-ROW($D$8)+1 &lt;= ROWS(_xlfn.ANCHORARRAY(_Helper_FilterResults!$A$1)),
    INDEX(_xlfn.ANCHORARRAY(_Helper_FilterResults!$A$1), ROW()-ROW($D$8)+1, 13),
    ""
)</f>
        <v>Chemical Dep. Recovery Hospital</v>
      </c>
      <c r="Q270" s="33" t="str" cm="1">
        <f t="array" ref="Q270">IF(
    ROW()-ROW($D$8)+1 &lt;= ROWS(_xlfn.ANCHORARRAY(_Helper_FilterResults!$A$1)),
    INDEX(_xlfn.ANCHORARRAY(_Helper_FilterResults!$A$1), ROW()-ROW($D$8)+1, 14),
    ""
)</f>
        <v>Investor - LLC</v>
      </c>
    </row>
    <row r="271" spans="4:17" x14ac:dyDescent="0.3">
      <c r="D271" s="5" cm="1">
        <f t="array" ref="D271">IF(
    ROW()-ROW($D$8)+1 &lt;= ROWS(_xlfn.ANCHORARRAY(_Helper_FilterResults!$A$1)),
    INDEX(_xlfn.ANCHORARRAY(_Helper_FilterResults!$A$1), ROW()-ROW($D$8)+1, 1),
    ""
)</f>
        <v>106304585</v>
      </c>
      <c r="E271" s="5" t="str" cm="1">
        <f t="array" ref="E271">IF(
    ROW()-ROW($D$8)+1 &lt;= ROWS(_xlfn.ANCHORARRAY(_Helper_FilterResults!$A$1)),
    INDEX(_xlfn.ANCHORARRAY(_Helper_FilterResults!$A$1), ROW()-ROW($D$8)+1, 2),
    ""
)</f>
        <v>ENCOMPASS HEALTH REHABILITATION HOSPITAL OF TUSTIN</v>
      </c>
      <c r="F271" s="5" t="str" cm="1">
        <f t="array" ref="F271">IF(
    ROW()-ROW($D$8)+1 &lt;= ROWS(_xlfn.ANCHORARRAY(_Helper_FilterResults!$A$1)),
    INDEX(_xlfn.ANCHORARRAY(_Helper_FilterResults!$A$1), ROW()-ROW($D$8)+1, 3),
    ""
)</f>
        <v>15120 KENSINGTON PARK DRIVE</v>
      </c>
      <c r="G271" s="5" t="str" cm="1">
        <f t="array" ref="G271">IF(
    ROW()-ROW($D$8)+1 &lt;= ROWS(_xlfn.ANCHORARRAY(_Helper_FilterResults!$A$1)),
    INDEX(_xlfn.ANCHORARRAY(_Helper_FilterResults!$A$1), ROW()-ROW($D$8)+1, 4),
    ""
)</f>
        <v>TUSTIN</v>
      </c>
      <c r="H271" s="5" cm="1">
        <f t="array" ref="H271">IF(
    ROW()-ROW($D$8)+1 &lt;= ROWS(_xlfn.ANCHORARRAY(_Helper_FilterResults!$A$1)),
    INDEX(_xlfn.ANCHORARRAY(_Helper_FilterResults!$A$1), ROW()-ROW($D$8)+1, 5),
    ""
)</f>
        <v>92782</v>
      </c>
      <c r="I271" s="28" t="str" cm="1">
        <f t="array" ref="I271">IF(
    ROW()-ROW($D$8)+1 &lt;= ROWS(_xlfn.ANCHORARRAY(_Helper_FilterResults!$A$1)),
    INDEX(_xlfn.ANCHORARRAY(_Helper_FilterResults!$A$1), ROW()-ROW($D$8)+1, 6),
    ""
)</f>
        <v>District 73</v>
      </c>
      <c r="J271" s="28" t="str" cm="1">
        <f t="array" ref="J271">IF(
    ROW()-ROW($D$8)+1 &lt;= ROWS(_xlfn.ANCHORARRAY(_Helper_FilterResults!$A$1)),
    INDEX(_xlfn.ANCHORARRAY(_Helper_FilterResults!$A$1), ROW()-ROW($D$8)+1, 7),
    ""
)</f>
        <v>District 37</v>
      </c>
      <c r="K271" s="28" t="str" cm="1">
        <f t="array" ref="K271">IF(
    ROW()-ROW($D$8)+1 &lt;= ROWS(_xlfn.ANCHORARRAY(_Helper_FilterResults!$A$1)),
    INDEX(_xlfn.ANCHORARRAY(_Helper_FilterResults!$A$1), ROW()-ROW($D$8)+1, 8),
    ""
)</f>
        <v>District 40</v>
      </c>
      <c r="L271" s="28" t="str" cm="1">
        <f t="array" ref="L271">IF(
    ROW()-ROW($D$8)+1 &lt;= ROWS(_xlfn.ANCHORARRAY(_Helper_FilterResults!$A$1)),
    INDEX(_xlfn.ANCHORARRAY(_Helper_FilterResults!$A$1), ROW()-ROW($D$8)+1, 9),
    ""
)</f>
        <v>District 47</v>
      </c>
      <c r="M271" s="28" t="str" cm="1">
        <f t="array" ref="M271">IF(
    ROW()-ROW($D$8)+1 &lt;= ROWS(_xlfn.ANCHORARRAY(_Helper_FilterResults!$A$1)),
    INDEX(_xlfn.ANCHORARRAY(_Helper_FilterResults!$A$1), ROW()-ROW($D$8)+1, 10),
    ""
)</f>
        <v>No</v>
      </c>
      <c r="N271" s="34" t="str" cm="1">
        <f t="array" ref="N271">IF(
    ROW()-ROW($D$8)+1 &lt;= ROWS(_xlfn.ANCHORARRAY(_Helper_FilterResults!$A$1)),
    INDEX(_xlfn.ANCHORARRAY(_Helper_FilterResults!$A$1), ROW()-ROW($D$8)+1, 11),
    ""
)</f>
        <v>No</v>
      </c>
      <c r="O271" s="28" t="str" cm="1">
        <f t="array" ref="O271">IF(
    ROW()-ROW($D$8)+1 &lt;= ROWS(_xlfn.ANCHORARRAY(_Helper_FilterResults!$A$1)),
    INDEX(_xlfn.ANCHORARRAY(_Helper_FilterResults!$A$1), ROW()-ROW($D$8)+1, 12),
    ""
)</f>
        <v>NA</v>
      </c>
      <c r="P271" s="33" t="str" cm="1">
        <f t="array" ref="P271">IF(
    ROW()-ROW($D$8)+1 &lt;= ROWS(_xlfn.ANCHORARRAY(_Helper_FilterResults!$A$1)),
    INDEX(_xlfn.ANCHORARRAY(_Helper_FilterResults!$A$1), ROW()-ROW($D$8)+1, 13),
    ""
)</f>
        <v>General Acute Care Hospital</v>
      </c>
      <c r="Q271" s="33" t="str" cm="1">
        <f t="array" ref="Q271">IF(
    ROW()-ROW($D$8)+1 &lt;= ROWS(_xlfn.ANCHORARRAY(_Helper_FilterResults!$A$1)),
    INDEX(_xlfn.ANCHORARRAY(_Helper_FilterResults!$A$1), ROW()-ROW($D$8)+1, 14),
    ""
)</f>
        <v>Investor - Partnership</v>
      </c>
    </row>
    <row r="272" spans="4:17" x14ac:dyDescent="0.3">
      <c r="D272" s="5" cm="1">
        <f t="array" ref="D272">IF(
    ROW()-ROW($D$8)+1 &lt;= ROWS(_xlfn.ANCHORARRAY(_Helper_FilterResults!$A$1)),
    INDEX(_xlfn.ANCHORARRAY(_Helper_FilterResults!$A$1), ROW()-ROW($D$8)+1, 1),
    ""
)</f>
        <v>106304589</v>
      </c>
      <c r="E272" s="5" t="str" cm="1">
        <f t="array" ref="E272">IF(
    ROW()-ROW($D$8)+1 &lt;= ROWS(_xlfn.ANCHORARRAY(_Helper_FilterResults!$A$1)),
    INDEX(_xlfn.ANCHORARRAY(_Helper_FilterResults!$A$1), ROW()-ROW($D$8)+1, 2),
    ""
)</f>
        <v>ALISO RIDGE BEHAVIORAL HEALTH, LLC</v>
      </c>
      <c r="F272" s="5" t="str" cm="1">
        <f t="array" ref="F272">IF(
    ROW()-ROW($D$8)+1 &lt;= ROWS(_xlfn.ANCHORARRAY(_Helper_FilterResults!$A$1)),
    INDEX(_xlfn.ANCHORARRAY(_Helper_FilterResults!$A$1), ROW()-ROW($D$8)+1, 3),
    ""
)</f>
        <v>200 FREEDOM LANE</v>
      </c>
      <c r="G272" s="5" t="str" cm="1">
        <f t="array" ref="G272">IF(
    ROW()-ROW($D$8)+1 &lt;= ROWS(_xlfn.ANCHORARRAY(_Helper_FilterResults!$A$1)),
    INDEX(_xlfn.ANCHORARRAY(_Helper_FilterResults!$A$1), ROW()-ROW($D$8)+1, 4),
    ""
)</f>
        <v>ALISO VIEJO</v>
      </c>
      <c r="H272" s="5" cm="1">
        <f t="array" ref="H272">IF(
    ROW()-ROW($D$8)+1 &lt;= ROWS(_xlfn.ANCHORARRAY(_Helper_FilterResults!$A$1)),
    INDEX(_xlfn.ANCHORARRAY(_Helper_FilterResults!$A$1), ROW()-ROW($D$8)+1, 5),
    ""
)</f>
        <v>92656</v>
      </c>
      <c r="I272" s="28" t="str" cm="1">
        <f t="array" ref="I272">IF(
    ROW()-ROW($D$8)+1 &lt;= ROWS(_xlfn.ANCHORARRAY(_Helper_FilterResults!$A$1)),
    INDEX(_xlfn.ANCHORARRAY(_Helper_FilterResults!$A$1), ROW()-ROW($D$8)+1, 6),
    ""
)</f>
        <v>District 72</v>
      </c>
      <c r="J272" s="28" t="str" cm="1">
        <f t="array" ref="J272">IF(
    ROW()-ROW($D$8)+1 &lt;= ROWS(_xlfn.ANCHORARRAY(_Helper_FilterResults!$A$1)),
    INDEX(_xlfn.ANCHORARRAY(_Helper_FilterResults!$A$1), ROW()-ROW($D$8)+1, 7),
    ""
)</f>
        <v>District 37</v>
      </c>
      <c r="K272" s="28" t="str" cm="1">
        <f t="array" ref="K272">IF(
    ROW()-ROW($D$8)+1 &lt;= ROWS(_xlfn.ANCHORARRAY(_Helper_FilterResults!$A$1)),
    INDEX(_xlfn.ANCHORARRAY(_Helper_FilterResults!$A$1), ROW()-ROW($D$8)+1, 8),
    ""
)</f>
        <v>District 40</v>
      </c>
      <c r="L272" s="28" t="str" cm="1">
        <f t="array" ref="L272">IF(
    ROW()-ROW($D$8)+1 &lt;= ROWS(_xlfn.ANCHORARRAY(_Helper_FilterResults!$A$1)),
    INDEX(_xlfn.ANCHORARRAY(_Helper_FilterResults!$A$1), ROW()-ROW($D$8)+1, 9),
    ""
)</f>
        <v>District 47</v>
      </c>
      <c r="M272" s="28" t="str" cm="1">
        <f t="array" ref="M272">IF(
    ROW()-ROW($D$8)+1 &lt;= ROWS(_xlfn.ANCHORARRAY(_Helper_FilterResults!$A$1)),
    INDEX(_xlfn.ANCHORARRAY(_Helper_FilterResults!$A$1), ROW()-ROW($D$8)+1, 10),
    ""
)</f>
        <v>No</v>
      </c>
      <c r="N272" s="34" t="str" cm="1">
        <f t="array" ref="N272">IF(
    ROW()-ROW($D$8)+1 &lt;= ROWS(_xlfn.ANCHORARRAY(_Helper_FilterResults!$A$1)),
    INDEX(_xlfn.ANCHORARRAY(_Helper_FilterResults!$A$1), ROW()-ROW($D$8)+1, 11),
    ""
)</f>
        <v>No</v>
      </c>
      <c r="O272" s="28" t="str" cm="1">
        <f t="array" ref="O272">IF(
    ROW()-ROW($D$8)+1 &lt;= ROWS(_xlfn.ANCHORARRAY(_Helper_FilterResults!$A$1)),
    INDEX(_xlfn.ANCHORARRAY(_Helper_FilterResults!$A$1), ROW()-ROW($D$8)+1, 12),
    ""
)</f>
        <v>NA</v>
      </c>
      <c r="P272" s="33" t="str" cm="1">
        <f t="array" ref="P272">IF(
    ROW()-ROW($D$8)+1 &lt;= ROWS(_xlfn.ANCHORARRAY(_Helper_FilterResults!$A$1)),
    INDEX(_xlfn.ANCHORARRAY(_Helper_FilterResults!$A$1), ROW()-ROW($D$8)+1, 13),
    ""
)</f>
        <v>Acute Psychiatric Hospital</v>
      </c>
      <c r="Q272" s="33" t="str" cm="1">
        <f t="array" ref="Q272">IF(
    ROW()-ROW($D$8)+1 &lt;= ROWS(_xlfn.ANCHORARRAY(_Helper_FilterResults!$A$1)),
    INDEX(_xlfn.ANCHORARRAY(_Helper_FilterResults!$A$1), ROW()-ROW($D$8)+1, 14),
    ""
)</f>
        <v>Investor - LLC</v>
      </c>
    </row>
    <row r="273" spans="4:17" x14ac:dyDescent="0.3">
      <c r="D273" s="5" cm="1">
        <f t="array" ref="D273">IF(
    ROW()-ROW($D$8)+1 &lt;= ROWS(_xlfn.ANCHORARRAY(_Helper_FilterResults!$A$1)),
    INDEX(_xlfn.ANCHORARRAY(_Helper_FilterResults!$A$1), ROW()-ROW($D$8)+1, 1),
    ""
)</f>
        <v>106310791</v>
      </c>
      <c r="E273" s="5" t="str" cm="1">
        <f t="array" ref="E273">IF(
    ROW()-ROW($D$8)+1 &lt;= ROWS(_xlfn.ANCHORARRAY(_Helper_FilterResults!$A$1)),
    INDEX(_xlfn.ANCHORARRAY(_Helper_FilterResults!$A$1), ROW()-ROW($D$8)+1, 2),
    ""
)</f>
        <v>SUTTER AUBURN FAITH HOSPITAL</v>
      </c>
      <c r="F273" s="5" t="str" cm="1">
        <f t="array" ref="F273">IF(
    ROW()-ROW($D$8)+1 &lt;= ROWS(_xlfn.ANCHORARRAY(_Helper_FilterResults!$A$1)),
    INDEX(_xlfn.ANCHORARRAY(_Helper_FilterResults!$A$1), ROW()-ROW($D$8)+1, 3),
    ""
)</f>
        <v>11815 EDUCATION STREET</v>
      </c>
      <c r="G273" s="5" t="str" cm="1">
        <f t="array" ref="G273">IF(
    ROW()-ROW($D$8)+1 &lt;= ROWS(_xlfn.ANCHORARRAY(_Helper_FilterResults!$A$1)),
    INDEX(_xlfn.ANCHORARRAY(_Helper_FilterResults!$A$1), ROW()-ROW($D$8)+1, 4),
    ""
)</f>
        <v>AUBURN</v>
      </c>
      <c r="H273" s="5" cm="1">
        <f t="array" ref="H273">IF(
    ROW()-ROW($D$8)+1 &lt;= ROWS(_xlfn.ANCHORARRAY(_Helper_FilterResults!$A$1)),
    INDEX(_xlfn.ANCHORARRAY(_Helper_FilterResults!$A$1), ROW()-ROW($D$8)+1, 5),
    ""
)</f>
        <v>95602</v>
      </c>
      <c r="I273" s="28" t="str" cm="1">
        <f t="array" ref="I273">IF(
    ROW()-ROW($D$8)+1 &lt;= ROWS(_xlfn.ANCHORARRAY(_Helper_FilterResults!$A$1)),
    INDEX(_xlfn.ANCHORARRAY(_Helper_FilterResults!$A$1), ROW()-ROW($D$8)+1, 6),
    ""
)</f>
        <v>District 5</v>
      </c>
      <c r="J273" s="28" t="str" cm="1">
        <f t="array" ref="J273">IF(
    ROW()-ROW($D$8)+1 &lt;= ROWS(_xlfn.ANCHORARRAY(_Helper_FilterResults!$A$1)),
    INDEX(_xlfn.ANCHORARRAY(_Helper_FilterResults!$A$1), ROW()-ROW($D$8)+1, 7),
    ""
)</f>
        <v>District 1</v>
      </c>
      <c r="K273" s="28" t="str" cm="1">
        <f t="array" ref="K273">IF(
    ROW()-ROW($D$8)+1 &lt;= ROWS(_xlfn.ANCHORARRAY(_Helper_FilterResults!$A$1)),
    INDEX(_xlfn.ANCHORARRAY(_Helper_FilterResults!$A$1), ROW()-ROW($D$8)+1, 8),
    ""
)</f>
        <v>District 3</v>
      </c>
      <c r="L273" s="28" t="str" cm="1">
        <f t="array" ref="L273">IF(
    ROW()-ROW($D$8)+1 &lt;= ROWS(_xlfn.ANCHORARRAY(_Helper_FilterResults!$A$1)),
    INDEX(_xlfn.ANCHORARRAY(_Helper_FilterResults!$A$1), ROW()-ROW($D$8)+1, 9),
    ""
)</f>
        <v>District 3</v>
      </c>
      <c r="M273" s="28" t="str" cm="1">
        <f t="array" ref="M273">IF(
    ROW()-ROW($D$8)+1 &lt;= ROWS(_xlfn.ANCHORARRAY(_Helper_FilterResults!$A$1)),
    INDEX(_xlfn.ANCHORARRAY(_Helper_FilterResults!$A$1), ROW()-ROW($D$8)+1, 10),
    ""
)</f>
        <v>No</v>
      </c>
      <c r="N273" s="34" t="str" cm="1">
        <f t="array" ref="N273">IF(
    ROW()-ROW($D$8)+1 &lt;= ROWS(_xlfn.ANCHORARRAY(_Helper_FilterResults!$A$1)),
    INDEX(_xlfn.ANCHORARRAY(_Helper_FilterResults!$A$1), ROW()-ROW($D$8)+1, 11),
    ""
)</f>
        <v>No</v>
      </c>
      <c r="O273" s="28" t="str" cm="1">
        <f t="array" ref="O273">IF(
    ROW()-ROW($D$8)+1 &lt;= ROWS(_xlfn.ANCHORARRAY(_Helper_FilterResults!$A$1)),
    INDEX(_xlfn.ANCHORARRAY(_Helper_FilterResults!$A$1), ROW()-ROW($D$8)+1, 12),
    ""
)</f>
        <v>NA</v>
      </c>
      <c r="P273" s="33" t="str" cm="1">
        <f t="array" ref="P273">IF(
    ROW()-ROW($D$8)+1 &lt;= ROWS(_xlfn.ANCHORARRAY(_Helper_FilterResults!$A$1)),
    INDEX(_xlfn.ANCHORARRAY(_Helper_FilterResults!$A$1), ROW()-ROW($D$8)+1, 13),
    ""
)</f>
        <v>General Acute Care Hospital</v>
      </c>
      <c r="Q273" s="33" t="str" cm="1">
        <f t="array" ref="Q273">IF(
    ROW()-ROW($D$8)+1 &lt;= ROWS(_xlfn.ANCHORARRAY(_Helper_FilterResults!$A$1)),
    INDEX(_xlfn.ANCHORARRAY(_Helper_FilterResults!$A$1), ROW()-ROW($D$8)+1, 14),
    ""
)</f>
        <v>Non-Profit Corporation</v>
      </c>
    </row>
    <row r="274" spans="4:17" x14ac:dyDescent="0.3">
      <c r="D274" s="5" cm="1">
        <f t="array" ref="D274">IF(
    ROW()-ROW($D$8)+1 &lt;= ROWS(_xlfn.ANCHORARRAY(_Helper_FilterResults!$A$1)),
    INDEX(_xlfn.ANCHORARRAY(_Helper_FilterResults!$A$1), ROW()-ROW($D$8)+1, 1),
    ""
)</f>
        <v>106311000</v>
      </c>
      <c r="E274" s="5" t="str" cm="1">
        <f t="array" ref="E274">IF(
    ROW()-ROW($D$8)+1 &lt;= ROWS(_xlfn.ANCHORARRAY(_Helper_FilterResults!$A$1)),
    INDEX(_xlfn.ANCHORARRAY(_Helper_FilterResults!$A$1), ROW()-ROW($D$8)+1, 2),
    ""
)</f>
        <v>SUTTER ROSEVILLE MEDICAL CENTER</v>
      </c>
      <c r="F274" s="5" t="str" cm="1">
        <f t="array" ref="F274">IF(
    ROW()-ROW($D$8)+1 &lt;= ROWS(_xlfn.ANCHORARRAY(_Helper_FilterResults!$A$1)),
    INDEX(_xlfn.ANCHORARRAY(_Helper_FilterResults!$A$1), ROW()-ROW($D$8)+1, 3),
    ""
)</f>
        <v>1 MEDICAL PLAZA DRIVE</v>
      </c>
      <c r="G274" s="5" t="str" cm="1">
        <f t="array" ref="G274">IF(
    ROW()-ROW($D$8)+1 &lt;= ROWS(_xlfn.ANCHORARRAY(_Helper_FilterResults!$A$1)),
    INDEX(_xlfn.ANCHORARRAY(_Helper_FilterResults!$A$1), ROW()-ROW($D$8)+1, 4),
    ""
)</f>
        <v>ROSEVILLE</v>
      </c>
      <c r="H274" s="5" cm="1">
        <f t="array" ref="H274">IF(
    ROW()-ROW($D$8)+1 &lt;= ROWS(_xlfn.ANCHORARRAY(_Helper_FilterResults!$A$1)),
    INDEX(_xlfn.ANCHORARRAY(_Helper_FilterResults!$A$1), ROW()-ROW($D$8)+1, 5),
    ""
)</f>
        <v>95661</v>
      </c>
      <c r="I274" s="28" t="str" cm="1">
        <f t="array" ref="I274">IF(
    ROW()-ROW($D$8)+1 &lt;= ROWS(_xlfn.ANCHORARRAY(_Helper_FilterResults!$A$1)),
    INDEX(_xlfn.ANCHORARRAY(_Helper_FilterResults!$A$1), ROW()-ROW($D$8)+1, 6),
    ""
)</f>
        <v>District 5</v>
      </c>
      <c r="J274" s="28" t="str" cm="1">
        <f t="array" ref="J274">IF(
    ROW()-ROW($D$8)+1 &lt;= ROWS(_xlfn.ANCHORARRAY(_Helper_FilterResults!$A$1)),
    INDEX(_xlfn.ANCHORARRAY(_Helper_FilterResults!$A$1), ROW()-ROW($D$8)+1, 7),
    ""
)</f>
        <v>District 6</v>
      </c>
      <c r="K274" s="28" t="str" cm="1">
        <f t="array" ref="K274">IF(
    ROW()-ROW($D$8)+1 &lt;= ROWS(_xlfn.ANCHORARRAY(_Helper_FilterResults!$A$1)),
    INDEX(_xlfn.ANCHORARRAY(_Helper_FilterResults!$A$1), ROW()-ROW($D$8)+1, 8),
    ""
)</f>
        <v>District 3</v>
      </c>
      <c r="L274" s="28" t="str" cm="1">
        <f t="array" ref="L274">IF(
    ROW()-ROW($D$8)+1 &lt;= ROWS(_xlfn.ANCHORARRAY(_Helper_FilterResults!$A$1)),
    INDEX(_xlfn.ANCHORARRAY(_Helper_FilterResults!$A$1), ROW()-ROW($D$8)+1, 9),
    ""
)</f>
        <v>District 6</v>
      </c>
      <c r="M274" s="28" t="str" cm="1">
        <f t="array" ref="M274">IF(
    ROW()-ROW($D$8)+1 &lt;= ROWS(_xlfn.ANCHORARRAY(_Helper_FilterResults!$A$1)),
    INDEX(_xlfn.ANCHORARRAY(_Helper_FilterResults!$A$1), ROW()-ROW($D$8)+1, 10),
    ""
)</f>
        <v>No</v>
      </c>
      <c r="N274" s="34" t="str" cm="1">
        <f t="array" ref="N274">IF(
    ROW()-ROW($D$8)+1 &lt;= ROWS(_xlfn.ANCHORARRAY(_Helper_FilterResults!$A$1)),
    INDEX(_xlfn.ANCHORARRAY(_Helper_FilterResults!$A$1), ROW()-ROW($D$8)+1, 11),
    ""
)</f>
        <v>No</v>
      </c>
      <c r="O274" s="28" t="str" cm="1">
        <f t="array" ref="O274">IF(
    ROW()-ROW($D$8)+1 &lt;= ROWS(_xlfn.ANCHORARRAY(_Helper_FilterResults!$A$1)),
    INDEX(_xlfn.ANCHORARRAY(_Helper_FilterResults!$A$1), ROW()-ROW($D$8)+1, 12),
    ""
)</f>
        <v>Level II</v>
      </c>
      <c r="P274" s="33" t="str" cm="1">
        <f t="array" ref="P274">IF(
    ROW()-ROW($D$8)+1 &lt;= ROWS(_xlfn.ANCHORARRAY(_Helper_FilterResults!$A$1)),
    INDEX(_xlfn.ANCHORARRAY(_Helper_FilterResults!$A$1), ROW()-ROW($D$8)+1, 13),
    ""
)</f>
        <v>General Acute Care Hospital</v>
      </c>
      <c r="Q274" s="33" t="str" cm="1">
        <f t="array" ref="Q274">IF(
    ROW()-ROW($D$8)+1 &lt;= ROWS(_xlfn.ANCHORARRAY(_Helper_FilterResults!$A$1)),
    INDEX(_xlfn.ANCHORARRAY(_Helper_FilterResults!$A$1), ROW()-ROW($D$8)+1, 14),
    ""
)</f>
        <v>Non-Profit Corporation</v>
      </c>
    </row>
    <row r="275" spans="4:17" x14ac:dyDescent="0.3">
      <c r="D275" s="5" cm="1">
        <f t="array" ref="D275">IF(
    ROW()-ROW($D$8)+1 &lt;= ROWS(_xlfn.ANCHORARRAY(_Helper_FilterResults!$A$1)),
    INDEX(_xlfn.ANCHORARRAY(_Helper_FilterResults!$A$1), ROW()-ROW($D$8)+1, 1),
    ""
)</f>
        <v>106314024</v>
      </c>
      <c r="E275" s="5" t="str" cm="1">
        <f t="array" ref="E275">IF(
    ROW()-ROW($D$8)+1 &lt;= ROWS(_xlfn.ANCHORARRAY(_Helper_FilterResults!$A$1)),
    INDEX(_xlfn.ANCHORARRAY(_Helper_FilterResults!$A$1), ROW()-ROW($D$8)+1, 2),
    ""
)</f>
        <v>KAISER FOUNDATION HOSPITAL - ROSEVILLE</v>
      </c>
      <c r="F275" s="5" t="str" cm="1">
        <f t="array" ref="F275">IF(
    ROW()-ROW($D$8)+1 &lt;= ROWS(_xlfn.ANCHORARRAY(_Helper_FilterResults!$A$1)),
    INDEX(_xlfn.ANCHORARRAY(_Helper_FilterResults!$A$1), ROW()-ROW($D$8)+1, 3),
    ""
)</f>
        <v>1600 EUREKA ROAD</v>
      </c>
      <c r="G275" s="5" t="str" cm="1">
        <f t="array" ref="G275">IF(
    ROW()-ROW($D$8)+1 &lt;= ROWS(_xlfn.ANCHORARRAY(_Helper_FilterResults!$A$1)),
    INDEX(_xlfn.ANCHORARRAY(_Helper_FilterResults!$A$1), ROW()-ROW($D$8)+1, 4),
    ""
)</f>
        <v>ROSEVILLE</v>
      </c>
      <c r="H275" s="5" cm="1">
        <f t="array" ref="H275">IF(
    ROW()-ROW($D$8)+1 &lt;= ROWS(_xlfn.ANCHORARRAY(_Helper_FilterResults!$A$1)),
    INDEX(_xlfn.ANCHORARRAY(_Helper_FilterResults!$A$1), ROW()-ROW($D$8)+1, 5),
    ""
)</f>
        <v>95661</v>
      </c>
      <c r="I275" s="28" t="str" cm="1">
        <f t="array" ref="I275">IF(
    ROW()-ROW($D$8)+1 &lt;= ROWS(_xlfn.ANCHORARRAY(_Helper_FilterResults!$A$1)),
    INDEX(_xlfn.ANCHORARRAY(_Helper_FilterResults!$A$1), ROW()-ROW($D$8)+1, 6),
    ""
)</f>
        <v>District 5</v>
      </c>
      <c r="J275" s="28" t="str" cm="1">
        <f t="array" ref="J275">IF(
    ROW()-ROW($D$8)+1 &lt;= ROWS(_xlfn.ANCHORARRAY(_Helper_FilterResults!$A$1)),
    INDEX(_xlfn.ANCHORARRAY(_Helper_FilterResults!$A$1), ROW()-ROW($D$8)+1, 7),
    ""
)</f>
        <v>District 6</v>
      </c>
      <c r="K275" s="28" t="str" cm="1">
        <f t="array" ref="K275">IF(
    ROW()-ROW($D$8)+1 &lt;= ROWS(_xlfn.ANCHORARRAY(_Helper_FilterResults!$A$1)),
    INDEX(_xlfn.ANCHORARRAY(_Helper_FilterResults!$A$1), ROW()-ROW($D$8)+1, 8),
    ""
)</f>
        <v>District 3</v>
      </c>
      <c r="L275" s="28" t="str" cm="1">
        <f t="array" ref="L275">IF(
    ROW()-ROW($D$8)+1 &lt;= ROWS(_xlfn.ANCHORARRAY(_Helper_FilterResults!$A$1)),
    INDEX(_xlfn.ANCHORARRAY(_Helper_FilterResults!$A$1), ROW()-ROW($D$8)+1, 9),
    ""
)</f>
        <v>District 6</v>
      </c>
      <c r="M275" s="28" t="str" cm="1">
        <f t="array" ref="M275">IF(
    ROW()-ROW($D$8)+1 &lt;= ROWS(_xlfn.ANCHORARRAY(_Helper_FilterResults!$A$1)),
    INDEX(_xlfn.ANCHORARRAY(_Helper_FilterResults!$A$1), ROW()-ROW($D$8)+1, 10),
    ""
)</f>
        <v>No</v>
      </c>
      <c r="N275" s="34" t="str" cm="1">
        <f t="array" ref="N275">IF(
    ROW()-ROW($D$8)+1 &lt;= ROWS(_xlfn.ANCHORARRAY(_Helper_FilterResults!$A$1)),
    INDEX(_xlfn.ANCHORARRAY(_Helper_FilterResults!$A$1), ROW()-ROW($D$8)+1, 11),
    ""
)</f>
        <v>No</v>
      </c>
      <c r="O275" s="28" t="str" cm="1">
        <f t="array" ref="O275">IF(
    ROW()-ROW($D$8)+1 &lt;= ROWS(_xlfn.ANCHORARRAY(_Helper_FilterResults!$A$1)),
    INDEX(_xlfn.ANCHORARRAY(_Helper_FilterResults!$A$1), ROW()-ROW($D$8)+1, 12),
    ""
)</f>
        <v>NA</v>
      </c>
      <c r="P275" s="33" t="str" cm="1">
        <f t="array" ref="P275">IF(
    ROW()-ROW($D$8)+1 &lt;= ROWS(_xlfn.ANCHORARRAY(_Helper_FilterResults!$A$1)),
    INDEX(_xlfn.ANCHORARRAY(_Helper_FilterResults!$A$1), ROW()-ROW($D$8)+1, 13),
    ""
)</f>
        <v>General Acute Care Hospital</v>
      </c>
      <c r="Q275" s="33" t="str" cm="1">
        <f t="array" ref="Q275">IF(
    ROW()-ROW($D$8)+1 &lt;= ROWS(_xlfn.ANCHORARRAY(_Helper_FilterResults!$A$1)),
    INDEX(_xlfn.ANCHORARRAY(_Helper_FilterResults!$A$1), ROW()-ROW($D$8)+1, 14),
    ""
)</f>
        <v>Non-Profit Corporation</v>
      </c>
    </row>
    <row r="276" spans="4:17" x14ac:dyDescent="0.3">
      <c r="D276" s="5" cm="1">
        <f t="array" ref="D276">IF(
    ROW()-ROW($D$8)+1 &lt;= ROWS(_xlfn.ANCHORARRAY(_Helper_FilterResults!$A$1)),
    INDEX(_xlfn.ANCHORARRAY(_Helper_FilterResults!$A$1), ROW()-ROW($D$8)+1, 1),
    ""
)</f>
        <v>106314029</v>
      </c>
      <c r="E276" s="5" t="str" cm="1">
        <f t="array" ref="E276">IF(
    ROW()-ROW($D$8)+1 &lt;= ROWS(_xlfn.ANCHORARRAY(_Helper_FilterResults!$A$1)),
    INDEX(_xlfn.ANCHORARRAY(_Helper_FilterResults!$A$1), ROW()-ROW($D$8)+1, 2),
    ""
)</f>
        <v>CIRBY HILLS BEHAVIORAL HEALTH</v>
      </c>
      <c r="F276" s="5" t="str" cm="1">
        <f t="array" ref="F276">IF(
    ROW()-ROW($D$8)+1 &lt;= ROWS(_xlfn.ANCHORARRAY(_Helper_FilterResults!$A$1)),
    INDEX(_xlfn.ANCHORARRAY(_Helper_FilterResults!$A$1), ROW()-ROW($D$8)+1, 3),
    ""
)</f>
        <v>101 CIRBY HILLS DRIVE</v>
      </c>
      <c r="G276" s="5" t="str" cm="1">
        <f t="array" ref="G276">IF(
    ROW()-ROW($D$8)+1 &lt;= ROWS(_xlfn.ANCHORARRAY(_Helper_FilterResults!$A$1)),
    INDEX(_xlfn.ANCHORARRAY(_Helper_FilterResults!$A$1), ROW()-ROW($D$8)+1, 4),
    ""
)</f>
        <v>ROSEVILLE</v>
      </c>
      <c r="H276" s="5" cm="1">
        <f t="array" ref="H276">IF(
    ROW()-ROW($D$8)+1 &lt;= ROWS(_xlfn.ANCHORARRAY(_Helper_FilterResults!$A$1)),
    INDEX(_xlfn.ANCHORARRAY(_Helper_FilterResults!$A$1), ROW()-ROW($D$8)+1, 5),
    ""
)</f>
        <v>95678</v>
      </c>
      <c r="I276" s="28" t="str" cm="1">
        <f t="array" ref="I276">IF(
    ROW()-ROW($D$8)+1 &lt;= ROWS(_xlfn.ANCHORARRAY(_Helper_FilterResults!$A$1)),
    INDEX(_xlfn.ANCHORARRAY(_Helper_FilterResults!$A$1), ROW()-ROW($D$8)+1, 6),
    ""
)</f>
        <v>District 5</v>
      </c>
      <c r="J276" s="28" t="str" cm="1">
        <f t="array" ref="J276">IF(
    ROW()-ROW($D$8)+1 &lt;= ROWS(_xlfn.ANCHORARRAY(_Helper_FilterResults!$A$1)),
    INDEX(_xlfn.ANCHORARRAY(_Helper_FilterResults!$A$1), ROW()-ROW($D$8)+1, 7),
    ""
)</f>
        <v>District 6</v>
      </c>
      <c r="K276" s="28" t="str" cm="1">
        <f t="array" ref="K276">IF(
    ROW()-ROW($D$8)+1 &lt;= ROWS(_xlfn.ANCHORARRAY(_Helper_FilterResults!$A$1)),
    INDEX(_xlfn.ANCHORARRAY(_Helper_FilterResults!$A$1), ROW()-ROW($D$8)+1, 8),
    ""
)</f>
        <v>District 3</v>
      </c>
      <c r="L276" s="28" t="str" cm="1">
        <f t="array" ref="L276">IF(
    ROW()-ROW($D$8)+1 &lt;= ROWS(_xlfn.ANCHORARRAY(_Helper_FilterResults!$A$1)),
    INDEX(_xlfn.ANCHORARRAY(_Helper_FilterResults!$A$1), ROW()-ROW($D$8)+1, 9),
    ""
)</f>
        <v>District 6</v>
      </c>
      <c r="M276" s="28" t="str" cm="1">
        <f t="array" ref="M276">IF(
    ROW()-ROW($D$8)+1 &lt;= ROWS(_xlfn.ANCHORARRAY(_Helper_FilterResults!$A$1)),
    INDEX(_xlfn.ANCHORARRAY(_Helper_FilterResults!$A$1), ROW()-ROW($D$8)+1, 10),
    ""
)</f>
        <v>No</v>
      </c>
      <c r="N276" s="34" t="str" cm="1">
        <f t="array" ref="N276">IF(
    ROW()-ROW($D$8)+1 &lt;= ROWS(_xlfn.ANCHORARRAY(_Helper_FilterResults!$A$1)),
    INDEX(_xlfn.ANCHORARRAY(_Helper_FilterResults!$A$1), ROW()-ROW($D$8)+1, 11),
    ""
)</f>
        <v>No</v>
      </c>
      <c r="O276" s="28" t="str" cm="1">
        <f t="array" ref="O276">IF(
    ROW()-ROW($D$8)+1 &lt;= ROWS(_xlfn.ANCHORARRAY(_Helper_FilterResults!$A$1)),
    INDEX(_xlfn.ANCHORARRAY(_Helper_FilterResults!$A$1), ROW()-ROW($D$8)+1, 12),
    ""
)</f>
        <v>NA</v>
      </c>
      <c r="P276" s="33" t="str" cm="1">
        <f t="array" ref="P276">IF(
    ROW()-ROW($D$8)+1 &lt;= ROWS(_xlfn.ANCHORARRAY(_Helper_FilterResults!$A$1)),
    INDEX(_xlfn.ANCHORARRAY(_Helper_FilterResults!$A$1), ROW()-ROW($D$8)+1, 13),
    ""
)</f>
        <v>Psychiatric Health Facility</v>
      </c>
      <c r="Q276" s="33" t="str" cm="1">
        <f t="array" ref="Q276">IF(
    ROW()-ROW($D$8)+1 &lt;= ROWS(_xlfn.ANCHORARRAY(_Helper_FilterResults!$A$1)),
    INDEX(_xlfn.ANCHORARRAY(_Helper_FilterResults!$A$1), ROW()-ROW($D$8)+1, 14),
    ""
)</f>
        <v>Investor - LLC</v>
      </c>
    </row>
    <row r="277" spans="4:17" x14ac:dyDescent="0.3">
      <c r="D277" s="5" cm="1">
        <f t="array" ref="D277">IF(
    ROW()-ROW($D$8)+1 &lt;= ROWS(_xlfn.ANCHORARRAY(_Helper_FilterResults!$A$1)),
    INDEX(_xlfn.ANCHORARRAY(_Helper_FilterResults!$A$1), ROW()-ROW($D$8)+1, 1),
    ""
)</f>
        <v>106320859</v>
      </c>
      <c r="E277" s="5" t="str" cm="1">
        <f t="array" ref="E277">IF(
    ROW()-ROW($D$8)+1 &lt;= ROWS(_xlfn.ANCHORARRAY(_Helper_FilterResults!$A$1)),
    INDEX(_xlfn.ANCHORARRAY(_Helper_FilterResults!$A$1), ROW()-ROW($D$8)+1, 2),
    ""
)</f>
        <v>EASTERN PLUMAS HOSPITAL-PORTOLA CAMPUS</v>
      </c>
      <c r="F277" s="5" t="str" cm="1">
        <f t="array" ref="F277">IF(
    ROW()-ROW($D$8)+1 &lt;= ROWS(_xlfn.ANCHORARRAY(_Helper_FilterResults!$A$1)),
    INDEX(_xlfn.ANCHORARRAY(_Helper_FilterResults!$A$1), ROW()-ROW($D$8)+1, 3),
    ""
)</f>
        <v>500 1ST AVE</v>
      </c>
      <c r="G277" s="5" t="str" cm="1">
        <f t="array" ref="G277">IF(
    ROW()-ROW($D$8)+1 &lt;= ROWS(_xlfn.ANCHORARRAY(_Helper_FilterResults!$A$1)),
    INDEX(_xlfn.ANCHORARRAY(_Helper_FilterResults!$A$1), ROW()-ROW($D$8)+1, 4),
    ""
)</f>
        <v>PORTOLA</v>
      </c>
      <c r="H277" s="5" cm="1">
        <f t="array" ref="H277">IF(
    ROW()-ROW($D$8)+1 &lt;= ROWS(_xlfn.ANCHORARRAY(_Helper_FilterResults!$A$1)),
    INDEX(_xlfn.ANCHORARRAY(_Helper_FilterResults!$A$1), ROW()-ROW($D$8)+1, 5),
    ""
)</f>
        <v>96122</v>
      </c>
      <c r="I277" s="28" t="str" cm="1">
        <f t="array" ref="I277">IF(
    ROW()-ROW($D$8)+1 &lt;= ROWS(_xlfn.ANCHORARRAY(_Helper_FilterResults!$A$1)),
    INDEX(_xlfn.ANCHORARRAY(_Helper_FilterResults!$A$1), ROW()-ROW($D$8)+1, 6),
    ""
)</f>
        <v>District 1</v>
      </c>
      <c r="J277" s="28" t="str" cm="1">
        <f t="array" ref="J277">IF(
    ROW()-ROW($D$8)+1 &lt;= ROWS(_xlfn.ANCHORARRAY(_Helper_FilterResults!$A$1)),
    INDEX(_xlfn.ANCHORARRAY(_Helper_FilterResults!$A$1), ROW()-ROW($D$8)+1, 7),
    ""
)</f>
        <v>District 1</v>
      </c>
      <c r="K277" s="28" t="str" cm="1">
        <f t="array" ref="K277">IF(
    ROW()-ROW($D$8)+1 &lt;= ROWS(_xlfn.ANCHORARRAY(_Helper_FilterResults!$A$1)),
    INDEX(_xlfn.ANCHORARRAY(_Helper_FilterResults!$A$1), ROW()-ROW($D$8)+1, 8),
    ""
)</f>
        <v>District 3</v>
      </c>
      <c r="L277" s="28" t="str" cm="1">
        <f t="array" ref="L277">IF(
    ROW()-ROW($D$8)+1 &lt;= ROWS(_xlfn.ANCHORARRAY(_Helper_FilterResults!$A$1)),
    INDEX(_xlfn.ANCHORARRAY(_Helper_FilterResults!$A$1), ROW()-ROW($D$8)+1, 9),
    ""
)</f>
        <v>District 1</v>
      </c>
      <c r="M277" s="28" t="str" cm="1">
        <f t="array" ref="M277">IF(
    ROW()-ROW($D$8)+1 &lt;= ROWS(_xlfn.ANCHORARRAY(_Helper_FilterResults!$A$1)),
    INDEX(_xlfn.ANCHORARRAY(_Helper_FilterResults!$A$1), ROW()-ROW($D$8)+1, 10),
    ""
)</f>
        <v>No</v>
      </c>
      <c r="N277" s="34" t="str" cm="1">
        <f t="array" ref="N277">IF(
    ROW()-ROW($D$8)+1 &lt;= ROWS(_xlfn.ANCHORARRAY(_Helper_FilterResults!$A$1)),
    INDEX(_xlfn.ANCHORARRAY(_Helper_FilterResults!$A$1), ROW()-ROW($D$8)+1, 11),
    ""
)</f>
        <v>Yes</v>
      </c>
      <c r="O277" s="28" t="str" cm="1">
        <f t="array" ref="O277">IF(
    ROW()-ROW($D$8)+1 &lt;= ROWS(_xlfn.ANCHORARRAY(_Helper_FilterResults!$A$1)),
    INDEX(_xlfn.ANCHORARRAY(_Helper_FilterResults!$A$1), ROW()-ROW($D$8)+1, 12),
    ""
)</f>
        <v>NA</v>
      </c>
      <c r="P277" s="33" t="str" cm="1">
        <f t="array" ref="P277">IF(
    ROW()-ROW($D$8)+1 &lt;= ROWS(_xlfn.ANCHORARRAY(_Helper_FilterResults!$A$1)),
    INDEX(_xlfn.ANCHORARRAY(_Helper_FilterResults!$A$1), ROW()-ROW($D$8)+1, 13),
    ""
)</f>
        <v>General Acute Care Hospital</v>
      </c>
      <c r="Q277" s="33" t="str" cm="1">
        <f t="array" ref="Q277">IF(
    ROW()-ROW($D$8)+1 &lt;= ROWS(_xlfn.ANCHORARRAY(_Helper_FilterResults!$A$1)),
    INDEX(_xlfn.ANCHORARRAY(_Helper_FilterResults!$A$1), ROW()-ROW($D$8)+1, 14),
    ""
)</f>
        <v>District</v>
      </c>
    </row>
    <row r="278" spans="4:17" x14ac:dyDescent="0.3">
      <c r="D278" s="5" cm="1">
        <f t="array" ref="D278">IF(
    ROW()-ROW($D$8)+1 &lt;= ROWS(_xlfn.ANCHORARRAY(_Helper_FilterResults!$A$1)),
    INDEX(_xlfn.ANCHORARRAY(_Helper_FilterResults!$A$1), ROW()-ROW($D$8)+1, 1),
    ""
)</f>
        <v>106320986</v>
      </c>
      <c r="E278" s="5" t="str" cm="1">
        <f t="array" ref="E278">IF(
    ROW()-ROW($D$8)+1 &lt;= ROWS(_xlfn.ANCHORARRAY(_Helper_FilterResults!$A$1)),
    INDEX(_xlfn.ANCHORARRAY(_Helper_FilterResults!$A$1), ROW()-ROW($D$8)+1, 2),
    ""
)</f>
        <v>PLUMAS DISTRICT HOSPITAL</v>
      </c>
      <c r="F278" s="5" t="str" cm="1">
        <f t="array" ref="F278">IF(
    ROW()-ROW($D$8)+1 &lt;= ROWS(_xlfn.ANCHORARRAY(_Helper_FilterResults!$A$1)),
    INDEX(_xlfn.ANCHORARRAY(_Helper_FilterResults!$A$1), ROW()-ROW($D$8)+1, 3),
    ""
)</f>
        <v>1065 BUCKS LAKE ROAD</v>
      </c>
      <c r="G278" s="5" t="str" cm="1">
        <f t="array" ref="G278">IF(
    ROW()-ROW($D$8)+1 &lt;= ROWS(_xlfn.ANCHORARRAY(_Helper_FilterResults!$A$1)),
    INDEX(_xlfn.ANCHORARRAY(_Helper_FilterResults!$A$1), ROW()-ROW($D$8)+1, 4),
    ""
)</f>
        <v>QUINCY</v>
      </c>
      <c r="H278" s="5" cm="1">
        <f t="array" ref="H278">IF(
    ROW()-ROW($D$8)+1 &lt;= ROWS(_xlfn.ANCHORARRAY(_Helper_FilterResults!$A$1)),
    INDEX(_xlfn.ANCHORARRAY(_Helper_FilterResults!$A$1), ROW()-ROW($D$8)+1, 5),
    ""
)</f>
        <v>95971</v>
      </c>
      <c r="I278" s="28" t="str" cm="1">
        <f t="array" ref="I278">IF(
    ROW()-ROW($D$8)+1 &lt;= ROWS(_xlfn.ANCHORARRAY(_Helper_FilterResults!$A$1)),
    INDEX(_xlfn.ANCHORARRAY(_Helper_FilterResults!$A$1), ROW()-ROW($D$8)+1, 6),
    ""
)</f>
        <v>District 1</v>
      </c>
      <c r="J278" s="28" t="str" cm="1">
        <f t="array" ref="J278">IF(
    ROW()-ROW($D$8)+1 &lt;= ROWS(_xlfn.ANCHORARRAY(_Helper_FilterResults!$A$1)),
    INDEX(_xlfn.ANCHORARRAY(_Helper_FilterResults!$A$1), ROW()-ROW($D$8)+1, 7),
    ""
)</f>
        <v>District 1</v>
      </c>
      <c r="K278" s="28" t="str" cm="1">
        <f t="array" ref="K278">IF(
    ROW()-ROW($D$8)+1 &lt;= ROWS(_xlfn.ANCHORARRAY(_Helper_FilterResults!$A$1)),
    INDEX(_xlfn.ANCHORARRAY(_Helper_FilterResults!$A$1), ROW()-ROW($D$8)+1, 8),
    ""
)</f>
        <v>District 3</v>
      </c>
      <c r="L278" s="28" t="str" cm="1">
        <f t="array" ref="L278">IF(
    ROW()-ROW($D$8)+1 &lt;= ROWS(_xlfn.ANCHORARRAY(_Helper_FilterResults!$A$1)),
    INDEX(_xlfn.ANCHORARRAY(_Helper_FilterResults!$A$1), ROW()-ROW($D$8)+1, 9),
    ""
)</f>
        <v>District 1</v>
      </c>
      <c r="M278" s="28" t="str" cm="1">
        <f t="array" ref="M278">IF(
    ROW()-ROW($D$8)+1 &lt;= ROWS(_xlfn.ANCHORARRAY(_Helper_FilterResults!$A$1)),
    INDEX(_xlfn.ANCHORARRAY(_Helper_FilterResults!$A$1), ROW()-ROW($D$8)+1, 10),
    ""
)</f>
        <v>No</v>
      </c>
      <c r="N278" s="34" t="str" cm="1">
        <f t="array" ref="N278">IF(
    ROW()-ROW($D$8)+1 &lt;= ROWS(_xlfn.ANCHORARRAY(_Helper_FilterResults!$A$1)),
    INDEX(_xlfn.ANCHORARRAY(_Helper_FilterResults!$A$1), ROW()-ROW($D$8)+1, 11),
    ""
)</f>
        <v>Yes</v>
      </c>
      <c r="O278" s="28" t="str" cm="1">
        <f t="array" ref="O278">IF(
    ROW()-ROW($D$8)+1 &lt;= ROWS(_xlfn.ANCHORARRAY(_Helper_FilterResults!$A$1)),
    INDEX(_xlfn.ANCHORARRAY(_Helper_FilterResults!$A$1), ROW()-ROW($D$8)+1, 12),
    ""
)</f>
        <v>NA</v>
      </c>
      <c r="P278" s="33" t="str" cm="1">
        <f t="array" ref="P278">IF(
    ROW()-ROW($D$8)+1 &lt;= ROWS(_xlfn.ANCHORARRAY(_Helper_FilterResults!$A$1)),
    INDEX(_xlfn.ANCHORARRAY(_Helper_FilterResults!$A$1), ROW()-ROW($D$8)+1, 13),
    ""
)</f>
        <v>General Acute Care Hospital</v>
      </c>
      <c r="Q278" s="33" t="str" cm="1">
        <f t="array" ref="Q278">IF(
    ROW()-ROW($D$8)+1 &lt;= ROWS(_xlfn.ANCHORARRAY(_Helper_FilterResults!$A$1)),
    INDEX(_xlfn.ANCHORARRAY(_Helper_FilterResults!$A$1), ROW()-ROW($D$8)+1, 14),
    ""
)</f>
        <v>District</v>
      </c>
    </row>
    <row r="279" spans="4:17" x14ac:dyDescent="0.3">
      <c r="D279" s="5" cm="1">
        <f t="array" ref="D279">IF(
    ROW()-ROW($D$8)+1 &lt;= ROWS(_xlfn.ANCHORARRAY(_Helper_FilterResults!$A$1)),
    INDEX(_xlfn.ANCHORARRAY(_Helper_FilterResults!$A$1), ROW()-ROW($D$8)+1, 1),
    ""
)</f>
        <v>106321016</v>
      </c>
      <c r="E279" s="5" t="str" cm="1">
        <f t="array" ref="E279">IF(
    ROW()-ROW($D$8)+1 &lt;= ROWS(_xlfn.ANCHORARRAY(_Helper_FilterResults!$A$1)),
    INDEX(_xlfn.ANCHORARRAY(_Helper_FilterResults!$A$1), ROW()-ROW($D$8)+1, 2),
    ""
)</f>
        <v>SENECA DISTRICT HOSPITAL</v>
      </c>
      <c r="F279" s="5" t="str" cm="1">
        <f t="array" ref="F279">IF(
    ROW()-ROW($D$8)+1 &lt;= ROWS(_xlfn.ANCHORARRAY(_Helper_FilterResults!$A$1)),
    INDEX(_xlfn.ANCHORARRAY(_Helper_FilterResults!$A$1), ROW()-ROW($D$8)+1, 3),
    ""
)</f>
        <v>130 BRENTWOOD DRIVE</v>
      </c>
      <c r="G279" s="5" t="str" cm="1">
        <f t="array" ref="G279">IF(
    ROW()-ROW($D$8)+1 &lt;= ROWS(_xlfn.ANCHORARRAY(_Helper_FilterResults!$A$1)),
    INDEX(_xlfn.ANCHORARRAY(_Helper_FilterResults!$A$1), ROW()-ROW($D$8)+1, 4),
    ""
)</f>
        <v>CHESTER</v>
      </c>
      <c r="H279" s="5" cm="1">
        <f t="array" ref="H279">IF(
    ROW()-ROW($D$8)+1 &lt;= ROWS(_xlfn.ANCHORARRAY(_Helper_FilterResults!$A$1)),
    INDEX(_xlfn.ANCHORARRAY(_Helper_FilterResults!$A$1), ROW()-ROW($D$8)+1, 5),
    ""
)</f>
        <v>96020</v>
      </c>
      <c r="I279" s="28" t="str" cm="1">
        <f t="array" ref="I279">IF(
    ROW()-ROW($D$8)+1 &lt;= ROWS(_xlfn.ANCHORARRAY(_Helper_FilterResults!$A$1)),
    INDEX(_xlfn.ANCHORARRAY(_Helper_FilterResults!$A$1), ROW()-ROW($D$8)+1, 6),
    ""
)</f>
        <v>District 1</v>
      </c>
      <c r="J279" s="28" t="str" cm="1">
        <f t="array" ref="J279">IF(
    ROW()-ROW($D$8)+1 &lt;= ROWS(_xlfn.ANCHORARRAY(_Helper_FilterResults!$A$1)),
    INDEX(_xlfn.ANCHORARRAY(_Helper_FilterResults!$A$1), ROW()-ROW($D$8)+1, 7),
    ""
)</f>
        <v>District 1</v>
      </c>
      <c r="K279" s="28" t="str" cm="1">
        <f t="array" ref="K279">IF(
    ROW()-ROW($D$8)+1 &lt;= ROWS(_xlfn.ANCHORARRAY(_Helper_FilterResults!$A$1)),
    INDEX(_xlfn.ANCHORARRAY(_Helper_FilterResults!$A$1), ROW()-ROW($D$8)+1, 8),
    ""
)</f>
        <v>District 3</v>
      </c>
      <c r="L279" s="28" t="str" cm="1">
        <f t="array" ref="L279">IF(
    ROW()-ROW($D$8)+1 &lt;= ROWS(_xlfn.ANCHORARRAY(_Helper_FilterResults!$A$1)),
    INDEX(_xlfn.ANCHORARRAY(_Helper_FilterResults!$A$1), ROW()-ROW($D$8)+1, 9),
    ""
)</f>
        <v>District 1</v>
      </c>
      <c r="M279" s="28" t="str" cm="1">
        <f t="array" ref="M279">IF(
    ROW()-ROW($D$8)+1 &lt;= ROWS(_xlfn.ANCHORARRAY(_Helper_FilterResults!$A$1)),
    INDEX(_xlfn.ANCHORARRAY(_Helper_FilterResults!$A$1), ROW()-ROW($D$8)+1, 10),
    ""
)</f>
        <v>No</v>
      </c>
      <c r="N279" s="34" t="str" cm="1">
        <f t="array" ref="N279">IF(
    ROW()-ROW($D$8)+1 &lt;= ROWS(_xlfn.ANCHORARRAY(_Helper_FilterResults!$A$1)),
    INDEX(_xlfn.ANCHORARRAY(_Helper_FilterResults!$A$1), ROW()-ROW($D$8)+1, 11),
    ""
)</f>
        <v>Yes</v>
      </c>
      <c r="O279" s="28" t="str" cm="1">
        <f t="array" ref="O279">IF(
    ROW()-ROW($D$8)+1 &lt;= ROWS(_xlfn.ANCHORARRAY(_Helper_FilterResults!$A$1)),
    INDEX(_xlfn.ANCHORARRAY(_Helper_FilterResults!$A$1), ROW()-ROW($D$8)+1, 12),
    ""
)</f>
        <v>Level IV</v>
      </c>
      <c r="P279" s="33" t="str" cm="1">
        <f t="array" ref="P279">IF(
    ROW()-ROW($D$8)+1 &lt;= ROWS(_xlfn.ANCHORARRAY(_Helper_FilterResults!$A$1)),
    INDEX(_xlfn.ANCHORARRAY(_Helper_FilterResults!$A$1), ROW()-ROW($D$8)+1, 13),
    ""
)</f>
        <v>General Acute Care Hospital</v>
      </c>
      <c r="Q279" s="33" t="str" cm="1">
        <f t="array" ref="Q279">IF(
    ROW()-ROW($D$8)+1 &lt;= ROWS(_xlfn.ANCHORARRAY(_Helper_FilterResults!$A$1)),
    INDEX(_xlfn.ANCHORARRAY(_Helper_FilterResults!$A$1), ROW()-ROW($D$8)+1, 14),
    ""
)</f>
        <v>District</v>
      </c>
    </row>
    <row r="280" spans="4:17" x14ac:dyDescent="0.3">
      <c r="D280" s="5" cm="1">
        <f t="array" ref="D280">IF(
    ROW()-ROW($D$8)+1 &lt;= ROWS(_xlfn.ANCHORARRAY(_Helper_FilterResults!$A$1)),
    INDEX(_xlfn.ANCHORARRAY(_Helper_FilterResults!$A$1), ROW()-ROW($D$8)+1, 1),
    ""
)</f>
        <v>106330120</v>
      </c>
      <c r="E280" s="5" t="str" cm="1">
        <f t="array" ref="E280">IF(
    ROW()-ROW($D$8)+1 &lt;= ROWS(_xlfn.ANCHORARRAY(_Helper_FilterResults!$A$1)),
    INDEX(_xlfn.ANCHORARRAY(_Helper_FilterResults!$A$1), ROW()-ROW($D$8)+1, 2),
    ""
)</f>
        <v>THE BETTY FORD CENTER</v>
      </c>
      <c r="F280" s="5" t="str" cm="1">
        <f t="array" ref="F280">IF(
    ROW()-ROW($D$8)+1 &lt;= ROWS(_xlfn.ANCHORARRAY(_Helper_FilterResults!$A$1)),
    INDEX(_xlfn.ANCHORARRAY(_Helper_FilterResults!$A$1), ROW()-ROW($D$8)+1, 3),
    ""
)</f>
        <v>39407 Vista del Sol</v>
      </c>
      <c r="G280" s="5" t="str" cm="1">
        <f t="array" ref="G280">IF(
    ROW()-ROW($D$8)+1 &lt;= ROWS(_xlfn.ANCHORARRAY(_Helper_FilterResults!$A$1)),
    INDEX(_xlfn.ANCHORARRAY(_Helper_FilterResults!$A$1), ROW()-ROW($D$8)+1, 4),
    ""
)</f>
        <v>Rancho Mirage</v>
      </c>
      <c r="H280" s="5" cm="1">
        <f t="array" ref="H280">IF(
    ROW()-ROW($D$8)+1 &lt;= ROWS(_xlfn.ANCHORARRAY(_Helper_FilterResults!$A$1)),
    INDEX(_xlfn.ANCHORARRAY(_Helper_FilterResults!$A$1), ROW()-ROW($D$8)+1, 5),
    ""
)</f>
        <v>92270</v>
      </c>
      <c r="I280" s="28" t="str" cm="1">
        <f t="array" ref="I280">IF(
    ROW()-ROW($D$8)+1 &lt;= ROWS(_xlfn.ANCHORARRAY(_Helper_FilterResults!$A$1)),
    INDEX(_xlfn.ANCHORARRAY(_Helper_FilterResults!$A$1), ROW()-ROW($D$8)+1, 6),
    ""
)</f>
        <v>District 47</v>
      </c>
      <c r="J280" s="28" t="str" cm="1">
        <f t="array" ref="J280">IF(
    ROW()-ROW($D$8)+1 &lt;= ROWS(_xlfn.ANCHORARRAY(_Helper_FilterResults!$A$1)),
    INDEX(_xlfn.ANCHORARRAY(_Helper_FilterResults!$A$1), ROW()-ROW($D$8)+1, 7),
    ""
)</f>
        <v>District 19</v>
      </c>
      <c r="K280" s="28" t="str" cm="1">
        <f t="array" ref="K280">IF(
    ROW()-ROW($D$8)+1 &lt;= ROWS(_xlfn.ANCHORARRAY(_Helper_FilterResults!$A$1)),
    INDEX(_xlfn.ANCHORARRAY(_Helper_FilterResults!$A$1), ROW()-ROW($D$8)+1, 8),
    ""
)</f>
        <v>District 41</v>
      </c>
      <c r="L280" s="28" t="str" cm="1">
        <f t="array" ref="L280">IF(
    ROW()-ROW($D$8)+1 &lt;= ROWS(_xlfn.ANCHORARRAY(_Helper_FilterResults!$A$1)),
    INDEX(_xlfn.ANCHORARRAY(_Helper_FilterResults!$A$1), ROW()-ROW($D$8)+1, 9),
    ""
)</f>
        <v>District 25</v>
      </c>
      <c r="M280" s="28" t="str" cm="1">
        <f t="array" ref="M280">IF(
    ROW()-ROW($D$8)+1 &lt;= ROWS(_xlfn.ANCHORARRAY(_Helper_FilterResults!$A$1)),
    INDEX(_xlfn.ANCHORARRAY(_Helper_FilterResults!$A$1), ROW()-ROW($D$8)+1, 10),
    ""
)</f>
        <v>No</v>
      </c>
      <c r="N280" s="34" t="str" cm="1">
        <f t="array" ref="N280">IF(
    ROW()-ROW($D$8)+1 &lt;= ROWS(_xlfn.ANCHORARRAY(_Helper_FilterResults!$A$1)),
    INDEX(_xlfn.ANCHORARRAY(_Helper_FilterResults!$A$1), ROW()-ROW($D$8)+1, 11),
    ""
)</f>
        <v>No</v>
      </c>
      <c r="O280" s="28" t="str" cm="1">
        <f t="array" ref="O280">IF(
    ROW()-ROW($D$8)+1 &lt;= ROWS(_xlfn.ANCHORARRAY(_Helper_FilterResults!$A$1)),
    INDEX(_xlfn.ANCHORARRAY(_Helper_FilterResults!$A$1), ROW()-ROW($D$8)+1, 12),
    ""
)</f>
        <v>NA</v>
      </c>
      <c r="P280" s="33" t="str" cm="1">
        <f t="array" ref="P280">IF(
    ROW()-ROW($D$8)+1 &lt;= ROWS(_xlfn.ANCHORARRAY(_Helper_FilterResults!$A$1)),
    INDEX(_xlfn.ANCHORARRAY(_Helper_FilterResults!$A$1), ROW()-ROW($D$8)+1, 13),
    ""
)</f>
        <v>Chemical Dep. Recovery Hospital</v>
      </c>
      <c r="Q280" s="33" t="str" cm="1">
        <f t="array" ref="Q280">IF(
    ROW()-ROW($D$8)+1 &lt;= ROWS(_xlfn.ANCHORARRAY(_Helper_FilterResults!$A$1)),
    INDEX(_xlfn.ANCHORARRAY(_Helper_FilterResults!$A$1), ROW()-ROW($D$8)+1, 14),
    ""
)</f>
        <v>Non-Profit Corporation</v>
      </c>
    </row>
    <row r="281" spans="4:17" x14ac:dyDescent="0.3">
      <c r="D281" s="5" cm="1">
        <f t="array" ref="D281">IF(
    ROW()-ROW($D$8)+1 &lt;= ROWS(_xlfn.ANCHORARRAY(_Helper_FilterResults!$A$1)),
    INDEX(_xlfn.ANCHORARRAY(_Helper_FilterResults!$A$1), ROW()-ROW($D$8)+1, 1),
    ""
)</f>
        <v>106331145</v>
      </c>
      <c r="E281" s="5" t="str" cm="1">
        <f t="array" ref="E281">IF(
    ROW()-ROW($D$8)+1 &lt;= ROWS(_xlfn.ANCHORARRAY(_Helper_FilterResults!$A$1)),
    INDEX(_xlfn.ANCHORARRAY(_Helper_FilterResults!$A$1), ROW()-ROW($D$8)+1, 2),
    ""
)</f>
        <v>CORONA REGIONAL MEDICAL CENTER-MAGNOLIA</v>
      </c>
      <c r="F281" s="5" t="str" cm="1">
        <f t="array" ref="F281">IF(
    ROW()-ROW($D$8)+1 &lt;= ROWS(_xlfn.ANCHORARRAY(_Helper_FilterResults!$A$1)),
    INDEX(_xlfn.ANCHORARRAY(_Helper_FilterResults!$A$1), ROW()-ROW($D$8)+1, 3),
    ""
)</f>
        <v>730 MAGNOLIA AVENUE</v>
      </c>
      <c r="G281" s="5" t="str" cm="1">
        <f t="array" ref="G281">IF(
    ROW()-ROW($D$8)+1 &lt;= ROWS(_xlfn.ANCHORARRAY(_Helper_FilterResults!$A$1)),
    INDEX(_xlfn.ANCHORARRAY(_Helper_FilterResults!$A$1), ROW()-ROW($D$8)+1, 4),
    ""
)</f>
        <v>CORONA</v>
      </c>
      <c r="H281" s="5" cm="1">
        <f t="array" ref="H281">IF(
    ROW()-ROW($D$8)+1 &lt;= ROWS(_xlfn.ANCHORARRAY(_Helper_FilterResults!$A$1)),
    INDEX(_xlfn.ANCHORARRAY(_Helper_FilterResults!$A$1), ROW()-ROW($D$8)+1, 5),
    ""
)</f>
        <v>92879</v>
      </c>
      <c r="I281" s="28" t="str" cm="1">
        <f t="array" ref="I281">IF(
    ROW()-ROW($D$8)+1 &lt;= ROWS(_xlfn.ANCHORARRAY(_Helper_FilterResults!$A$1)),
    INDEX(_xlfn.ANCHORARRAY(_Helper_FilterResults!$A$1), ROW()-ROW($D$8)+1, 6),
    ""
)</f>
        <v>District 63</v>
      </c>
      <c r="J281" s="28" t="str" cm="1">
        <f t="array" ref="J281">IF(
    ROW()-ROW($D$8)+1 &lt;= ROWS(_xlfn.ANCHORARRAY(_Helper_FilterResults!$A$1)),
    INDEX(_xlfn.ANCHORARRAY(_Helper_FilterResults!$A$1), ROW()-ROW($D$8)+1, 7),
    ""
)</f>
        <v>District 32</v>
      </c>
      <c r="K281" s="28" t="str" cm="1">
        <f t="array" ref="K281">IF(
    ROW()-ROW($D$8)+1 &lt;= ROWS(_xlfn.ANCHORARRAY(_Helper_FilterResults!$A$1)),
    INDEX(_xlfn.ANCHORARRAY(_Helper_FilterResults!$A$1), ROW()-ROW($D$8)+1, 8),
    ""
)</f>
        <v>District 41</v>
      </c>
      <c r="L281" s="28" t="str" cm="1">
        <f t="array" ref="L281">IF(
    ROW()-ROW($D$8)+1 &lt;= ROWS(_xlfn.ANCHORARRAY(_Helper_FilterResults!$A$1)),
    INDEX(_xlfn.ANCHORARRAY(_Helper_FilterResults!$A$1), ROW()-ROW($D$8)+1, 9),
    ""
)</f>
        <v>District 40</v>
      </c>
      <c r="M281" s="28" t="str" cm="1">
        <f t="array" ref="M281">IF(
    ROW()-ROW($D$8)+1 &lt;= ROWS(_xlfn.ANCHORARRAY(_Helper_FilterResults!$A$1)),
    INDEX(_xlfn.ANCHORARRAY(_Helper_FilterResults!$A$1), ROW()-ROW($D$8)+1, 10),
    ""
)</f>
        <v>No</v>
      </c>
      <c r="N281" s="34" t="str" cm="1">
        <f t="array" ref="N281">IF(
    ROW()-ROW($D$8)+1 &lt;= ROWS(_xlfn.ANCHORARRAY(_Helper_FilterResults!$A$1)),
    INDEX(_xlfn.ANCHORARRAY(_Helper_FilterResults!$A$1), ROW()-ROW($D$8)+1, 11),
    ""
)</f>
        <v>No</v>
      </c>
      <c r="O281" s="28" t="str" cm="1">
        <f t="array" ref="O281">IF(
    ROW()-ROW($D$8)+1 &lt;= ROWS(_xlfn.ANCHORARRAY(_Helper_FilterResults!$A$1)),
    INDEX(_xlfn.ANCHORARRAY(_Helper_FilterResults!$A$1), ROW()-ROW($D$8)+1, 12),
    ""
)</f>
        <v>NA</v>
      </c>
      <c r="P281" s="33" t="str" cm="1">
        <f t="array" ref="P281">IF(
    ROW()-ROW($D$8)+1 &lt;= ROWS(_xlfn.ANCHORARRAY(_Helper_FilterResults!$A$1)),
    INDEX(_xlfn.ANCHORARRAY(_Helper_FilterResults!$A$1), ROW()-ROW($D$8)+1, 13),
    ""
)</f>
        <v>General Acute Care Hospital</v>
      </c>
      <c r="Q281" s="33" t="str" cm="1">
        <f t="array" ref="Q281">IF(
    ROW()-ROW($D$8)+1 &lt;= ROWS(_xlfn.ANCHORARRAY(_Helper_FilterResults!$A$1)),
    INDEX(_xlfn.ANCHORARRAY(_Helper_FilterResults!$A$1), ROW()-ROW($D$8)+1, 14),
    ""
)</f>
        <v>Investor - Corporation</v>
      </c>
    </row>
    <row r="282" spans="4:17" x14ac:dyDescent="0.3">
      <c r="D282" s="5" cm="1">
        <f t="array" ref="D282">IF(
    ROW()-ROW($D$8)+1 &lt;= ROWS(_xlfn.ANCHORARRAY(_Helper_FilterResults!$A$1)),
    INDEX(_xlfn.ANCHORARRAY(_Helper_FilterResults!$A$1), ROW()-ROW($D$8)+1, 1),
    ""
)</f>
        <v>106331152</v>
      </c>
      <c r="E282" s="5" t="str" cm="1">
        <f t="array" ref="E282">IF(
    ROW()-ROW($D$8)+1 &lt;= ROWS(_xlfn.ANCHORARRAY(_Helper_FilterResults!$A$1)),
    INDEX(_xlfn.ANCHORARRAY(_Helper_FilterResults!$A$1), ROW()-ROW($D$8)+1, 2),
    ""
)</f>
        <v>CORONA REGIONAL MEDICAL CENTER-MAIN</v>
      </c>
      <c r="F282" s="5" t="str" cm="1">
        <f t="array" ref="F282">IF(
    ROW()-ROW($D$8)+1 &lt;= ROWS(_xlfn.ANCHORARRAY(_Helper_FilterResults!$A$1)),
    INDEX(_xlfn.ANCHORARRAY(_Helper_FilterResults!$A$1), ROW()-ROW($D$8)+1, 3),
    ""
)</f>
        <v>800 SOUTH MAIN STREET</v>
      </c>
      <c r="G282" s="5" t="str" cm="1">
        <f t="array" ref="G282">IF(
    ROW()-ROW($D$8)+1 &lt;= ROWS(_xlfn.ANCHORARRAY(_Helper_FilterResults!$A$1)),
    INDEX(_xlfn.ANCHORARRAY(_Helper_FilterResults!$A$1), ROW()-ROW($D$8)+1, 4),
    ""
)</f>
        <v>CORONA</v>
      </c>
      <c r="H282" s="5" cm="1">
        <f t="array" ref="H282">IF(
    ROW()-ROW($D$8)+1 &lt;= ROWS(_xlfn.ANCHORARRAY(_Helper_FilterResults!$A$1)),
    INDEX(_xlfn.ANCHORARRAY(_Helper_FilterResults!$A$1), ROW()-ROW($D$8)+1, 5),
    ""
)</f>
        <v>92882</v>
      </c>
      <c r="I282" s="28" t="str" cm="1">
        <f t="array" ref="I282">IF(
    ROW()-ROW($D$8)+1 &lt;= ROWS(_xlfn.ANCHORARRAY(_Helper_FilterResults!$A$1)),
    INDEX(_xlfn.ANCHORARRAY(_Helper_FilterResults!$A$1), ROW()-ROW($D$8)+1, 6),
    ""
)</f>
        <v>District 58</v>
      </c>
      <c r="J282" s="28" t="str" cm="1">
        <f t="array" ref="J282">IF(
    ROW()-ROW($D$8)+1 &lt;= ROWS(_xlfn.ANCHORARRAY(_Helper_FilterResults!$A$1)),
    INDEX(_xlfn.ANCHORARRAY(_Helper_FilterResults!$A$1), ROW()-ROW($D$8)+1, 7),
    ""
)</f>
        <v>District 31</v>
      </c>
      <c r="K282" s="28" t="str" cm="1">
        <f t="array" ref="K282">IF(
    ROW()-ROW($D$8)+1 &lt;= ROWS(_xlfn.ANCHORARRAY(_Helper_FilterResults!$A$1)),
    INDEX(_xlfn.ANCHORARRAY(_Helper_FilterResults!$A$1), ROW()-ROW($D$8)+1, 8),
    ""
)</f>
        <v>District 41</v>
      </c>
      <c r="L282" s="28" t="str" cm="1">
        <f t="array" ref="L282">IF(
    ROW()-ROW($D$8)+1 &lt;= ROWS(_xlfn.ANCHORARRAY(_Helper_FilterResults!$A$1)),
    INDEX(_xlfn.ANCHORARRAY(_Helper_FilterResults!$A$1), ROW()-ROW($D$8)+1, 9),
    ""
)</f>
        <v>District 35</v>
      </c>
      <c r="M282" s="28" t="str" cm="1">
        <f t="array" ref="M282">IF(
    ROW()-ROW($D$8)+1 &lt;= ROWS(_xlfn.ANCHORARRAY(_Helper_FilterResults!$A$1)),
    INDEX(_xlfn.ANCHORARRAY(_Helper_FilterResults!$A$1), ROW()-ROW($D$8)+1, 10),
    ""
)</f>
        <v>No</v>
      </c>
      <c r="N282" s="34" t="str" cm="1">
        <f t="array" ref="N282">IF(
    ROW()-ROW($D$8)+1 &lt;= ROWS(_xlfn.ANCHORARRAY(_Helper_FilterResults!$A$1)),
    INDEX(_xlfn.ANCHORARRAY(_Helper_FilterResults!$A$1), ROW()-ROW($D$8)+1, 11),
    ""
)</f>
        <v>No</v>
      </c>
      <c r="O282" s="28" t="str" cm="1">
        <f t="array" ref="O282">IF(
    ROW()-ROW($D$8)+1 &lt;= ROWS(_xlfn.ANCHORARRAY(_Helper_FilterResults!$A$1)),
    INDEX(_xlfn.ANCHORARRAY(_Helper_FilterResults!$A$1), ROW()-ROW($D$8)+1, 12),
    ""
)</f>
        <v>NA</v>
      </c>
      <c r="P282" s="33" t="str" cm="1">
        <f t="array" ref="P282">IF(
    ROW()-ROW($D$8)+1 &lt;= ROWS(_xlfn.ANCHORARRAY(_Helper_FilterResults!$A$1)),
    INDEX(_xlfn.ANCHORARRAY(_Helper_FilterResults!$A$1), ROW()-ROW($D$8)+1, 13),
    ""
)</f>
        <v>General Acute Care Hospital</v>
      </c>
      <c r="Q282" s="33" t="str" cm="1">
        <f t="array" ref="Q282">IF(
    ROW()-ROW($D$8)+1 &lt;= ROWS(_xlfn.ANCHORARRAY(_Helper_FilterResults!$A$1)),
    INDEX(_xlfn.ANCHORARRAY(_Helper_FilterResults!$A$1), ROW()-ROW($D$8)+1, 14),
    ""
)</f>
        <v>Investor - Corporation</v>
      </c>
    </row>
    <row r="283" spans="4:17" x14ac:dyDescent="0.3">
      <c r="D283" s="5" cm="1">
        <f t="array" ref="D283">IF(
    ROW()-ROW($D$8)+1 &lt;= ROWS(_xlfn.ANCHORARRAY(_Helper_FilterResults!$A$1)),
    INDEX(_xlfn.ANCHORARRAY(_Helper_FilterResults!$A$1), ROW()-ROW($D$8)+1, 1),
    ""
)</f>
        <v>106331164</v>
      </c>
      <c r="E283" s="5" t="str" cm="1">
        <f t="array" ref="E283">IF(
    ROW()-ROW($D$8)+1 &lt;= ROWS(_xlfn.ANCHORARRAY(_Helper_FilterResults!$A$1)),
    INDEX(_xlfn.ANCHORARRAY(_Helper_FilterResults!$A$1), ROW()-ROW($D$8)+1, 2),
    ""
)</f>
        <v>DESERT REGIONAL MEDICAL CENTER</v>
      </c>
      <c r="F283" s="5" t="str" cm="1">
        <f t="array" ref="F283">IF(
    ROW()-ROW($D$8)+1 &lt;= ROWS(_xlfn.ANCHORARRAY(_Helper_FilterResults!$A$1)),
    INDEX(_xlfn.ANCHORARRAY(_Helper_FilterResults!$A$1), ROW()-ROW($D$8)+1, 3),
    ""
)</f>
        <v>1150 NORTH INDIAN CANYON DRIVE</v>
      </c>
      <c r="G283" s="5" t="str" cm="1">
        <f t="array" ref="G283">IF(
    ROW()-ROW($D$8)+1 &lt;= ROWS(_xlfn.ANCHORARRAY(_Helper_FilterResults!$A$1)),
    INDEX(_xlfn.ANCHORARRAY(_Helper_FilterResults!$A$1), ROW()-ROW($D$8)+1, 4),
    ""
)</f>
        <v>PALM SPRINGS</v>
      </c>
      <c r="H283" s="5" cm="1">
        <f t="array" ref="H283">IF(
    ROW()-ROW($D$8)+1 &lt;= ROWS(_xlfn.ANCHORARRAY(_Helper_FilterResults!$A$1)),
    INDEX(_xlfn.ANCHORARRAY(_Helper_FilterResults!$A$1), ROW()-ROW($D$8)+1, 5),
    ""
)</f>
        <v>92262</v>
      </c>
      <c r="I283" s="28" t="str" cm="1">
        <f t="array" ref="I283">IF(
    ROW()-ROW($D$8)+1 &lt;= ROWS(_xlfn.ANCHORARRAY(_Helper_FilterResults!$A$1)),
    INDEX(_xlfn.ANCHORARRAY(_Helper_FilterResults!$A$1), ROW()-ROW($D$8)+1, 6),
    ""
)</f>
        <v>District 47</v>
      </c>
      <c r="J283" s="28" t="str" cm="1">
        <f t="array" ref="J283">IF(
    ROW()-ROW($D$8)+1 &lt;= ROWS(_xlfn.ANCHORARRAY(_Helper_FilterResults!$A$1)),
    INDEX(_xlfn.ANCHORARRAY(_Helper_FilterResults!$A$1), ROW()-ROW($D$8)+1, 7),
    ""
)</f>
        <v>District 19</v>
      </c>
      <c r="K283" s="28" t="str" cm="1">
        <f t="array" ref="K283">IF(
    ROW()-ROW($D$8)+1 &lt;= ROWS(_xlfn.ANCHORARRAY(_Helper_FilterResults!$A$1)),
    INDEX(_xlfn.ANCHORARRAY(_Helper_FilterResults!$A$1), ROW()-ROW($D$8)+1, 8),
    ""
)</f>
        <v>District 41</v>
      </c>
      <c r="L283" s="28" t="str" cm="1">
        <f t="array" ref="L283">IF(
    ROW()-ROW($D$8)+1 &lt;= ROWS(_xlfn.ANCHORARRAY(_Helper_FilterResults!$A$1)),
    INDEX(_xlfn.ANCHORARRAY(_Helper_FilterResults!$A$1), ROW()-ROW($D$8)+1, 9),
    ""
)</f>
        <v>District 48</v>
      </c>
      <c r="M283" s="28" t="str" cm="1">
        <f t="array" ref="M283">IF(
    ROW()-ROW($D$8)+1 &lt;= ROWS(_xlfn.ANCHORARRAY(_Helper_FilterResults!$A$1)),
    INDEX(_xlfn.ANCHORARRAY(_Helper_FilterResults!$A$1), ROW()-ROW($D$8)+1, 10),
    ""
)</f>
        <v>No</v>
      </c>
      <c r="N283" s="34" t="str" cm="1">
        <f t="array" ref="N283">IF(
    ROW()-ROW($D$8)+1 &lt;= ROWS(_xlfn.ANCHORARRAY(_Helper_FilterResults!$A$1)),
    INDEX(_xlfn.ANCHORARRAY(_Helper_FilterResults!$A$1), ROW()-ROW($D$8)+1, 11),
    ""
)</f>
        <v>No</v>
      </c>
      <c r="O283" s="28" t="str" cm="1">
        <f t="array" ref="O283">IF(
    ROW()-ROW($D$8)+1 &lt;= ROWS(_xlfn.ANCHORARRAY(_Helper_FilterResults!$A$1)),
    INDEX(_xlfn.ANCHORARRAY(_Helper_FilterResults!$A$1), ROW()-ROW($D$8)+1, 12),
    ""
)</f>
        <v>Level II</v>
      </c>
      <c r="P283" s="33" t="str" cm="1">
        <f t="array" ref="P283">IF(
    ROW()-ROW($D$8)+1 &lt;= ROWS(_xlfn.ANCHORARRAY(_Helper_FilterResults!$A$1)),
    INDEX(_xlfn.ANCHORARRAY(_Helper_FilterResults!$A$1), ROW()-ROW($D$8)+1, 13),
    ""
)</f>
        <v>General Acute Care Hospital</v>
      </c>
      <c r="Q283" s="33" t="str" cm="1">
        <f t="array" ref="Q283">IF(
    ROW()-ROW($D$8)+1 &lt;= ROWS(_xlfn.ANCHORARRAY(_Helper_FilterResults!$A$1)),
    INDEX(_xlfn.ANCHORARRAY(_Helper_FilterResults!$A$1), ROW()-ROW($D$8)+1, 14),
    ""
)</f>
        <v>Investor - Corporation</v>
      </c>
    </row>
    <row r="284" spans="4:17" x14ac:dyDescent="0.3">
      <c r="D284" s="5" cm="1">
        <f t="array" ref="D284">IF(
    ROW()-ROW($D$8)+1 &lt;= ROWS(_xlfn.ANCHORARRAY(_Helper_FilterResults!$A$1)),
    INDEX(_xlfn.ANCHORARRAY(_Helper_FilterResults!$A$1), ROW()-ROW($D$8)+1, 1),
    ""
)</f>
        <v>106331168</v>
      </c>
      <c r="E284" s="5" t="str" cm="1">
        <f t="array" ref="E284">IF(
    ROW()-ROW($D$8)+1 &lt;= ROWS(_xlfn.ANCHORARRAY(_Helper_FilterResults!$A$1)),
    INDEX(_xlfn.ANCHORARRAY(_Helper_FilterResults!$A$1), ROW()-ROW($D$8)+1, 2),
    ""
)</f>
        <v>EISENHOWER MEDICAL CENTER</v>
      </c>
      <c r="F284" s="5" t="str" cm="1">
        <f t="array" ref="F284">IF(
    ROW()-ROW($D$8)+1 &lt;= ROWS(_xlfn.ANCHORARRAY(_Helper_FilterResults!$A$1)),
    INDEX(_xlfn.ANCHORARRAY(_Helper_FilterResults!$A$1), ROW()-ROW($D$8)+1, 3),
    ""
)</f>
        <v>39000 BOB HOPE DRIVE</v>
      </c>
      <c r="G284" s="5" t="str" cm="1">
        <f t="array" ref="G284">IF(
    ROW()-ROW($D$8)+1 &lt;= ROWS(_xlfn.ANCHORARRAY(_Helper_FilterResults!$A$1)),
    INDEX(_xlfn.ANCHORARRAY(_Helper_FilterResults!$A$1), ROW()-ROW($D$8)+1, 4),
    ""
)</f>
        <v>RANCHO MIRAGE</v>
      </c>
      <c r="H284" s="5" cm="1">
        <f t="array" ref="H284">IF(
    ROW()-ROW($D$8)+1 &lt;= ROWS(_xlfn.ANCHORARRAY(_Helper_FilterResults!$A$1)),
    INDEX(_xlfn.ANCHORARRAY(_Helper_FilterResults!$A$1), ROW()-ROW($D$8)+1, 5),
    ""
)</f>
        <v>92270</v>
      </c>
      <c r="I284" s="28" t="str" cm="1">
        <f t="array" ref="I284">IF(
    ROW()-ROW($D$8)+1 &lt;= ROWS(_xlfn.ANCHORARRAY(_Helper_FilterResults!$A$1)),
    INDEX(_xlfn.ANCHORARRAY(_Helper_FilterResults!$A$1), ROW()-ROW($D$8)+1, 6),
    ""
)</f>
        <v>District 47</v>
      </c>
      <c r="J284" s="28" t="str" cm="1">
        <f t="array" ref="J284">IF(
    ROW()-ROW($D$8)+1 &lt;= ROWS(_xlfn.ANCHORARRAY(_Helper_FilterResults!$A$1)),
    INDEX(_xlfn.ANCHORARRAY(_Helper_FilterResults!$A$1), ROW()-ROW($D$8)+1, 7),
    ""
)</f>
        <v>District 19</v>
      </c>
      <c r="K284" s="28" t="str" cm="1">
        <f t="array" ref="K284">IF(
    ROW()-ROW($D$8)+1 &lt;= ROWS(_xlfn.ANCHORARRAY(_Helper_FilterResults!$A$1)),
    INDEX(_xlfn.ANCHORARRAY(_Helper_FilterResults!$A$1), ROW()-ROW($D$8)+1, 8),
    ""
)</f>
        <v>District 41</v>
      </c>
      <c r="L284" s="28" t="str" cm="1">
        <f t="array" ref="L284">IF(
    ROW()-ROW($D$8)+1 &lt;= ROWS(_xlfn.ANCHORARRAY(_Helper_FilterResults!$A$1)),
    INDEX(_xlfn.ANCHORARRAY(_Helper_FilterResults!$A$1), ROW()-ROW($D$8)+1, 9),
    ""
)</f>
        <v>District 25</v>
      </c>
      <c r="M284" s="28" t="str" cm="1">
        <f t="array" ref="M284">IF(
    ROW()-ROW($D$8)+1 &lt;= ROWS(_xlfn.ANCHORARRAY(_Helper_FilterResults!$A$1)),
    INDEX(_xlfn.ANCHORARRAY(_Helper_FilterResults!$A$1), ROW()-ROW($D$8)+1, 10),
    ""
)</f>
        <v>No</v>
      </c>
      <c r="N284" s="34" t="str" cm="1">
        <f t="array" ref="N284">IF(
    ROW()-ROW($D$8)+1 &lt;= ROWS(_xlfn.ANCHORARRAY(_Helper_FilterResults!$A$1)),
    INDEX(_xlfn.ANCHORARRAY(_Helper_FilterResults!$A$1), ROW()-ROW($D$8)+1, 11),
    ""
)</f>
        <v>No</v>
      </c>
      <c r="O284" s="28" t="str" cm="1">
        <f t="array" ref="O284">IF(
    ROW()-ROW($D$8)+1 &lt;= ROWS(_xlfn.ANCHORARRAY(_Helper_FilterResults!$A$1)),
    INDEX(_xlfn.ANCHORARRAY(_Helper_FilterResults!$A$1), ROW()-ROW($D$8)+1, 12),
    ""
)</f>
        <v>Level IV</v>
      </c>
      <c r="P284" s="33" t="str" cm="1">
        <f t="array" ref="P284">IF(
    ROW()-ROW($D$8)+1 &lt;= ROWS(_xlfn.ANCHORARRAY(_Helper_FilterResults!$A$1)),
    INDEX(_xlfn.ANCHORARRAY(_Helper_FilterResults!$A$1), ROW()-ROW($D$8)+1, 13),
    ""
)</f>
        <v>General Acute Care Hospital</v>
      </c>
      <c r="Q284" s="33" t="str" cm="1">
        <f t="array" ref="Q284">IF(
    ROW()-ROW($D$8)+1 &lt;= ROWS(_xlfn.ANCHORARRAY(_Helper_FilterResults!$A$1)),
    INDEX(_xlfn.ANCHORARRAY(_Helper_FilterResults!$A$1), ROW()-ROW($D$8)+1, 14),
    ""
)</f>
        <v>Non-Profit Corporation</v>
      </c>
    </row>
    <row r="285" spans="4:17" x14ac:dyDescent="0.3">
      <c r="D285" s="5" cm="1">
        <f t="array" ref="D285">IF(
    ROW()-ROW($D$8)+1 &lt;= ROWS(_xlfn.ANCHORARRAY(_Helper_FilterResults!$A$1)),
    INDEX(_xlfn.ANCHORARRAY(_Helper_FilterResults!$A$1), ROW()-ROW($D$8)+1, 1),
    ""
)</f>
        <v>106331194</v>
      </c>
      <c r="E285" s="5" t="str" cm="1">
        <f t="array" ref="E285">IF(
    ROW()-ROW($D$8)+1 &lt;= ROWS(_xlfn.ANCHORARRAY(_Helper_FilterResults!$A$1)),
    INDEX(_xlfn.ANCHORARRAY(_Helper_FilterResults!$A$1), ROW()-ROW($D$8)+1, 2),
    ""
)</f>
        <v>HEMET GLOBAL MEDICAL CENTER</v>
      </c>
      <c r="F285" s="5" t="str" cm="1">
        <f t="array" ref="F285">IF(
    ROW()-ROW($D$8)+1 &lt;= ROWS(_xlfn.ANCHORARRAY(_Helper_FilterResults!$A$1)),
    INDEX(_xlfn.ANCHORARRAY(_Helper_FilterResults!$A$1), ROW()-ROW($D$8)+1, 3),
    ""
)</f>
        <v>1117 EAST DEVONSHIRE</v>
      </c>
      <c r="G285" s="5" t="str" cm="1">
        <f t="array" ref="G285">IF(
    ROW()-ROW($D$8)+1 &lt;= ROWS(_xlfn.ANCHORARRAY(_Helper_FilterResults!$A$1)),
    INDEX(_xlfn.ANCHORARRAY(_Helper_FilterResults!$A$1), ROW()-ROW($D$8)+1, 4),
    ""
)</f>
        <v>HEMET</v>
      </c>
      <c r="H285" s="5" cm="1">
        <f t="array" ref="H285">IF(
    ROW()-ROW($D$8)+1 &lt;= ROWS(_xlfn.ANCHORARRAY(_Helper_FilterResults!$A$1)),
    INDEX(_xlfn.ANCHORARRAY(_Helper_FilterResults!$A$1), ROW()-ROW($D$8)+1, 5),
    ""
)</f>
        <v>92543</v>
      </c>
      <c r="I285" s="28" t="str" cm="1">
        <f t="array" ref="I285">IF(
    ROW()-ROW($D$8)+1 &lt;= ROWS(_xlfn.ANCHORARRAY(_Helper_FilterResults!$A$1)),
    INDEX(_xlfn.ANCHORARRAY(_Helper_FilterResults!$A$1), ROW()-ROW($D$8)+1, 6),
    ""
)</f>
        <v>District 60</v>
      </c>
      <c r="J285" s="28" t="str" cm="1">
        <f t="array" ref="J285">IF(
    ROW()-ROW($D$8)+1 &lt;= ROWS(_xlfn.ANCHORARRAY(_Helper_FilterResults!$A$1)),
    INDEX(_xlfn.ANCHORARRAY(_Helper_FilterResults!$A$1), ROW()-ROW($D$8)+1, 7),
    ""
)</f>
        <v>District 19</v>
      </c>
      <c r="K285" s="28" t="str" cm="1">
        <f t="array" ref="K285">IF(
    ROW()-ROW($D$8)+1 &lt;= ROWS(_xlfn.ANCHORARRAY(_Helper_FilterResults!$A$1)),
    INDEX(_xlfn.ANCHORARRAY(_Helper_FilterResults!$A$1), ROW()-ROW($D$8)+1, 8),
    ""
)</f>
        <v>District 25</v>
      </c>
      <c r="L285" s="28" t="str" cm="1">
        <f t="array" ref="L285">IF(
    ROW()-ROW($D$8)+1 &lt;= ROWS(_xlfn.ANCHORARRAY(_Helper_FilterResults!$A$1)),
    INDEX(_xlfn.ANCHORARRAY(_Helper_FilterResults!$A$1), ROW()-ROW($D$8)+1, 9),
    ""
)</f>
        <v>District 48</v>
      </c>
      <c r="M285" s="28" t="str" cm="1">
        <f t="array" ref="M285">IF(
    ROW()-ROW($D$8)+1 &lt;= ROWS(_xlfn.ANCHORARRAY(_Helper_FilterResults!$A$1)),
    INDEX(_xlfn.ANCHORARRAY(_Helper_FilterResults!$A$1), ROW()-ROW($D$8)+1, 10),
    ""
)</f>
        <v>No</v>
      </c>
      <c r="N285" s="34" t="str" cm="1">
        <f t="array" ref="N285">IF(
    ROW()-ROW($D$8)+1 &lt;= ROWS(_xlfn.ANCHORARRAY(_Helper_FilterResults!$A$1)),
    INDEX(_xlfn.ANCHORARRAY(_Helper_FilterResults!$A$1), ROW()-ROW($D$8)+1, 11),
    ""
)</f>
        <v>No</v>
      </c>
      <c r="O285" s="28" t="str" cm="1">
        <f t="array" ref="O285">IF(
    ROW()-ROW($D$8)+1 &lt;= ROWS(_xlfn.ANCHORARRAY(_Helper_FilterResults!$A$1)),
    INDEX(_xlfn.ANCHORARRAY(_Helper_FilterResults!$A$1), ROW()-ROW($D$8)+1, 12),
    ""
)</f>
        <v>NA</v>
      </c>
      <c r="P285" s="33" t="str" cm="1">
        <f t="array" ref="P285">IF(
    ROW()-ROW($D$8)+1 &lt;= ROWS(_xlfn.ANCHORARRAY(_Helper_FilterResults!$A$1)),
    INDEX(_xlfn.ANCHORARRAY(_Helper_FilterResults!$A$1), ROW()-ROW($D$8)+1, 13),
    ""
)</f>
        <v>General Acute Care Hospital</v>
      </c>
      <c r="Q285" s="33" t="str" cm="1">
        <f t="array" ref="Q285">IF(
    ROW()-ROW($D$8)+1 &lt;= ROWS(_xlfn.ANCHORARRAY(_Helper_FilterResults!$A$1)),
    INDEX(_xlfn.ANCHORARRAY(_Helper_FilterResults!$A$1), ROW()-ROW($D$8)+1, 14),
    ""
)</f>
        <v>Investor - LLC</v>
      </c>
    </row>
    <row r="286" spans="4:17" x14ac:dyDescent="0.3">
      <c r="D286" s="5" cm="1">
        <f t="array" ref="D286">IF(
    ROW()-ROW($D$8)+1 &lt;= ROWS(_xlfn.ANCHORARRAY(_Helper_FilterResults!$A$1)),
    INDEX(_xlfn.ANCHORARRAY(_Helper_FilterResults!$A$1), ROW()-ROW($D$8)+1, 1),
    ""
)</f>
        <v>106331216</v>
      </c>
      <c r="E286" s="5" t="str" cm="1">
        <f t="array" ref="E286">IF(
    ROW()-ROW($D$8)+1 &lt;= ROWS(_xlfn.ANCHORARRAY(_Helper_FilterResults!$A$1)),
    INDEX(_xlfn.ANCHORARRAY(_Helper_FilterResults!$A$1), ROW()-ROW($D$8)+1, 2),
    ""
)</f>
        <v>JOHN F. KENNEDY MEMORIAL HOSPITAL</v>
      </c>
      <c r="F286" s="5" t="str" cm="1">
        <f t="array" ref="F286">IF(
    ROW()-ROW($D$8)+1 &lt;= ROWS(_xlfn.ANCHORARRAY(_Helper_FilterResults!$A$1)),
    INDEX(_xlfn.ANCHORARRAY(_Helper_FilterResults!$A$1), ROW()-ROW($D$8)+1, 3),
    ""
)</f>
        <v>47111 MONROE STREET</v>
      </c>
      <c r="G286" s="5" t="str" cm="1">
        <f t="array" ref="G286">IF(
    ROW()-ROW($D$8)+1 &lt;= ROWS(_xlfn.ANCHORARRAY(_Helper_FilterResults!$A$1)),
    INDEX(_xlfn.ANCHORARRAY(_Helper_FilterResults!$A$1), ROW()-ROW($D$8)+1, 4),
    ""
)</f>
        <v>INDIO</v>
      </c>
      <c r="H286" s="5" cm="1">
        <f t="array" ref="H286">IF(
    ROW()-ROW($D$8)+1 &lt;= ROWS(_xlfn.ANCHORARRAY(_Helper_FilterResults!$A$1)),
    INDEX(_xlfn.ANCHORARRAY(_Helper_FilterResults!$A$1), ROW()-ROW($D$8)+1, 5),
    ""
)</f>
        <v>92201</v>
      </c>
      <c r="I286" s="28" t="str" cm="1">
        <f t="array" ref="I286">IF(
    ROW()-ROW($D$8)+1 &lt;= ROWS(_xlfn.ANCHORARRAY(_Helper_FilterResults!$A$1)),
    INDEX(_xlfn.ANCHORARRAY(_Helper_FilterResults!$A$1), ROW()-ROW($D$8)+1, 6),
    ""
)</f>
        <v>District 36</v>
      </c>
      <c r="J286" s="28" t="str" cm="1">
        <f t="array" ref="J286">IF(
    ROW()-ROW($D$8)+1 &lt;= ROWS(_xlfn.ANCHORARRAY(_Helper_FilterResults!$A$1)),
    INDEX(_xlfn.ANCHORARRAY(_Helper_FilterResults!$A$1), ROW()-ROW($D$8)+1, 7),
    ""
)</f>
        <v>District 18</v>
      </c>
      <c r="K286" s="28" t="str" cm="1">
        <f t="array" ref="K286">IF(
    ROW()-ROW($D$8)+1 &lt;= ROWS(_xlfn.ANCHORARRAY(_Helper_FilterResults!$A$1)),
    INDEX(_xlfn.ANCHORARRAY(_Helper_FilterResults!$A$1), ROW()-ROW($D$8)+1, 8),
    ""
)</f>
        <v>District 25</v>
      </c>
      <c r="L286" s="28" t="str" cm="1">
        <f t="array" ref="L286">IF(
    ROW()-ROW($D$8)+1 &lt;= ROWS(_xlfn.ANCHORARRAY(_Helper_FilterResults!$A$1)),
    INDEX(_xlfn.ANCHORARRAY(_Helper_FilterResults!$A$1), ROW()-ROW($D$8)+1, 9),
    ""
)</f>
        <v>District 25</v>
      </c>
      <c r="M286" s="28" t="str" cm="1">
        <f t="array" ref="M286">IF(
    ROW()-ROW($D$8)+1 &lt;= ROWS(_xlfn.ANCHORARRAY(_Helper_FilterResults!$A$1)),
    INDEX(_xlfn.ANCHORARRAY(_Helper_FilterResults!$A$1), ROW()-ROW($D$8)+1, 10),
    ""
)</f>
        <v>No</v>
      </c>
      <c r="N286" s="34" t="str" cm="1">
        <f t="array" ref="N286">IF(
    ROW()-ROW($D$8)+1 &lt;= ROWS(_xlfn.ANCHORARRAY(_Helper_FilterResults!$A$1)),
    INDEX(_xlfn.ANCHORARRAY(_Helper_FilterResults!$A$1), ROW()-ROW($D$8)+1, 11),
    ""
)</f>
        <v>No</v>
      </c>
      <c r="O286" s="28" t="str" cm="1">
        <f t="array" ref="O286">IF(
    ROW()-ROW($D$8)+1 &lt;= ROWS(_xlfn.ANCHORARRAY(_Helper_FilterResults!$A$1)),
    INDEX(_xlfn.ANCHORARRAY(_Helper_FilterResults!$A$1), ROW()-ROW($D$8)+1, 12),
    ""
)</f>
        <v>Level IV</v>
      </c>
      <c r="P286" s="33" t="str" cm="1">
        <f t="array" ref="P286">IF(
    ROW()-ROW($D$8)+1 &lt;= ROWS(_xlfn.ANCHORARRAY(_Helper_FilterResults!$A$1)),
    INDEX(_xlfn.ANCHORARRAY(_Helper_FilterResults!$A$1), ROW()-ROW($D$8)+1, 13),
    ""
)</f>
        <v>General Acute Care Hospital</v>
      </c>
      <c r="Q286" s="33" t="str" cm="1">
        <f t="array" ref="Q286">IF(
    ROW()-ROW($D$8)+1 &lt;= ROWS(_xlfn.ANCHORARRAY(_Helper_FilterResults!$A$1)),
    INDEX(_xlfn.ANCHORARRAY(_Helper_FilterResults!$A$1), ROW()-ROW($D$8)+1, 14),
    ""
)</f>
        <v>Investor - Corporation</v>
      </c>
    </row>
    <row r="287" spans="4:17" x14ac:dyDescent="0.3">
      <c r="D287" s="5" cm="1">
        <f t="array" ref="D287">IF(
    ROW()-ROW($D$8)+1 &lt;= ROWS(_xlfn.ANCHORARRAY(_Helper_FilterResults!$A$1)),
    INDEX(_xlfn.ANCHORARRAY(_Helper_FilterResults!$A$1), ROW()-ROW($D$8)+1, 1),
    ""
)</f>
        <v>106331226</v>
      </c>
      <c r="E287" s="5" t="str" cm="1">
        <f t="array" ref="E287">IF(
    ROW()-ROW($D$8)+1 &lt;= ROWS(_xlfn.ANCHORARRAY(_Helper_FilterResults!$A$1)),
    INDEX(_xlfn.ANCHORARRAY(_Helper_FilterResults!$A$1), ROW()-ROW($D$8)+1, 2),
    ""
)</f>
        <v>PACIFIC GROVE HOSPITAL</v>
      </c>
      <c r="F287" s="5" t="str" cm="1">
        <f t="array" ref="F287">IF(
    ROW()-ROW($D$8)+1 &lt;= ROWS(_xlfn.ANCHORARRAY(_Helper_FilterResults!$A$1)),
    INDEX(_xlfn.ANCHORARRAY(_Helper_FilterResults!$A$1), ROW()-ROW($D$8)+1, 3),
    ""
)</f>
        <v>5900 BROCKTON AVENUE</v>
      </c>
      <c r="G287" s="5" t="str" cm="1">
        <f t="array" ref="G287">IF(
    ROW()-ROW($D$8)+1 &lt;= ROWS(_xlfn.ANCHORARRAY(_Helper_FilterResults!$A$1)),
    INDEX(_xlfn.ANCHORARRAY(_Helper_FilterResults!$A$1), ROW()-ROW($D$8)+1, 4),
    ""
)</f>
        <v>RIVERSIDE</v>
      </c>
      <c r="H287" s="5" cm="1">
        <f t="array" ref="H287">IF(
    ROW()-ROW($D$8)+1 &lt;= ROWS(_xlfn.ANCHORARRAY(_Helper_FilterResults!$A$1)),
    INDEX(_xlfn.ANCHORARRAY(_Helper_FilterResults!$A$1), ROW()-ROW($D$8)+1, 5),
    ""
)</f>
        <v>92506</v>
      </c>
      <c r="I287" s="28" t="str" cm="1">
        <f t="array" ref="I287">IF(
    ROW()-ROW($D$8)+1 &lt;= ROWS(_xlfn.ANCHORARRAY(_Helper_FilterResults!$A$1)),
    INDEX(_xlfn.ANCHORARRAY(_Helper_FilterResults!$A$1), ROW()-ROW($D$8)+1, 6),
    ""
)</f>
        <v>District 58</v>
      </c>
      <c r="J287" s="28" t="str" cm="1">
        <f t="array" ref="J287">IF(
    ROW()-ROW($D$8)+1 &lt;= ROWS(_xlfn.ANCHORARRAY(_Helper_FilterResults!$A$1)),
    INDEX(_xlfn.ANCHORARRAY(_Helper_FilterResults!$A$1), ROW()-ROW($D$8)+1, 7),
    ""
)</f>
        <v>District 31</v>
      </c>
      <c r="K287" s="28" t="str" cm="1">
        <f t="array" ref="K287">IF(
    ROW()-ROW($D$8)+1 &lt;= ROWS(_xlfn.ANCHORARRAY(_Helper_FilterResults!$A$1)),
    INDEX(_xlfn.ANCHORARRAY(_Helper_FilterResults!$A$1), ROW()-ROW($D$8)+1, 8),
    ""
)</f>
        <v>District 39</v>
      </c>
      <c r="L287" s="28" t="str" cm="1">
        <f t="array" ref="L287">IF(
    ROW()-ROW($D$8)+1 &lt;= ROWS(_xlfn.ANCHORARRAY(_Helper_FilterResults!$A$1)),
    INDEX(_xlfn.ANCHORARRAY(_Helper_FilterResults!$A$1), ROW()-ROW($D$8)+1, 9),
    ""
)</f>
        <v>District 39</v>
      </c>
      <c r="M287" s="28" t="str" cm="1">
        <f t="array" ref="M287">IF(
    ROW()-ROW($D$8)+1 &lt;= ROWS(_xlfn.ANCHORARRAY(_Helper_FilterResults!$A$1)),
    INDEX(_xlfn.ANCHORARRAY(_Helper_FilterResults!$A$1), ROW()-ROW($D$8)+1, 10),
    ""
)</f>
        <v>No</v>
      </c>
      <c r="N287" s="34" t="str" cm="1">
        <f t="array" ref="N287">IF(
    ROW()-ROW($D$8)+1 &lt;= ROWS(_xlfn.ANCHORARRAY(_Helper_FilterResults!$A$1)),
    INDEX(_xlfn.ANCHORARRAY(_Helper_FilterResults!$A$1), ROW()-ROW($D$8)+1, 11),
    ""
)</f>
        <v>No</v>
      </c>
      <c r="O287" s="28" t="str" cm="1">
        <f t="array" ref="O287">IF(
    ROW()-ROW($D$8)+1 &lt;= ROWS(_xlfn.ANCHORARRAY(_Helper_FilterResults!$A$1)),
    INDEX(_xlfn.ANCHORARRAY(_Helper_FilterResults!$A$1), ROW()-ROW($D$8)+1, 12),
    ""
)</f>
        <v>NA</v>
      </c>
      <c r="P287" s="33" t="str" cm="1">
        <f t="array" ref="P287">IF(
    ROW()-ROW($D$8)+1 &lt;= ROWS(_xlfn.ANCHORARRAY(_Helper_FilterResults!$A$1)),
    INDEX(_xlfn.ANCHORARRAY(_Helper_FilterResults!$A$1), ROW()-ROW($D$8)+1, 13),
    ""
)</f>
        <v>Acute Psychiatric Hospital</v>
      </c>
      <c r="Q287" s="33" t="str" cm="1">
        <f t="array" ref="Q287">IF(
    ROW()-ROW($D$8)+1 &lt;= ROWS(_xlfn.ANCHORARRAY(_Helper_FilterResults!$A$1)),
    INDEX(_xlfn.ANCHORARRAY(_Helper_FilterResults!$A$1), ROW()-ROW($D$8)+1, 14),
    ""
)</f>
        <v>Investor - Corporation</v>
      </c>
    </row>
    <row r="288" spans="4:17" x14ac:dyDescent="0.3">
      <c r="D288" s="5" cm="1">
        <f t="array" ref="D288">IF(
    ROW()-ROW($D$8)+1 &lt;= ROWS(_xlfn.ANCHORARRAY(_Helper_FilterResults!$A$1)),
    INDEX(_xlfn.ANCHORARRAY(_Helper_FilterResults!$A$1), ROW()-ROW($D$8)+1, 1),
    ""
)</f>
        <v>106331288</v>
      </c>
      <c r="E288" s="5" t="str" cm="1">
        <f t="array" ref="E288">IF(
    ROW()-ROW($D$8)+1 &lt;= ROWS(_xlfn.ANCHORARRAY(_Helper_FilterResults!$A$1)),
    INDEX(_xlfn.ANCHORARRAY(_Helper_FilterResults!$A$1), ROW()-ROW($D$8)+1, 2),
    ""
)</f>
        <v>PALO VERDE HOSPITAL</v>
      </c>
      <c r="F288" s="5" t="str" cm="1">
        <f t="array" ref="F288">IF(
    ROW()-ROW($D$8)+1 &lt;= ROWS(_xlfn.ANCHORARRAY(_Helper_FilterResults!$A$1)),
    INDEX(_xlfn.ANCHORARRAY(_Helper_FilterResults!$A$1), ROW()-ROW($D$8)+1, 3),
    ""
)</f>
        <v>250 NORTH FIRST STREET</v>
      </c>
      <c r="G288" s="5" t="str" cm="1">
        <f t="array" ref="G288">IF(
    ROW()-ROW($D$8)+1 &lt;= ROWS(_xlfn.ANCHORARRAY(_Helper_FilterResults!$A$1)),
    INDEX(_xlfn.ANCHORARRAY(_Helper_FilterResults!$A$1), ROW()-ROW($D$8)+1, 4),
    ""
)</f>
        <v>BLYTHE</v>
      </c>
      <c r="H288" s="5" cm="1">
        <f t="array" ref="H288">IF(
    ROW()-ROW($D$8)+1 &lt;= ROWS(_xlfn.ANCHORARRAY(_Helper_FilterResults!$A$1)),
    INDEX(_xlfn.ANCHORARRAY(_Helper_FilterResults!$A$1), ROW()-ROW($D$8)+1, 5),
    ""
)</f>
        <v>92225</v>
      </c>
      <c r="I288" s="28" t="str" cm="1">
        <f t="array" ref="I288">IF(
    ROW()-ROW($D$8)+1 &lt;= ROWS(_xlfn.ANCHORARRAY(_Helper_FilterResults!$A$1)),
    INDEX(_xlfn.ANCHORARRAY(_Helper_FilterResults!$A$1), ROW()-ROW($D$8)+1, 6),
    ""
)</f>
        <v>District 36</v>
      </c>
      <c r="J288" s="28" t="str" cm="1">
        <f t="array" ref="J288">IF(
    ROW()-ROW($D$8)+1 &lt;= ROWS(_xlfn.ANCHORARRAY(_Helper_FilterResults!$A$1)),
    INDEX(_xlfn.ANCHORARRAY(_Helper_FilterResults!$A$1), ROW()-ROW($D$8)+1, 7),
    ""
)</f>
        <v>District 18</v>
      </c>
      <c r="K288" s="28" t="str" cm="1">
        <f t="array" ref="K288">IF(
    ROW()-ROW($D$8)+1 &lt;= ROWS(_xlfn.ANCHORARRAY(_Helper_FilterResults!$A$1)),
    INDEX(_xlfn.ANCHORARRAY(_Helper_FilterResults!$A$1), ROW()-ROW($D$8)+1, 8),
    ""
)</f>
        <v>District 25</v>
      </c>
      <c r="L288" s="28" t="str" cm="1">
        <f t="array" ref="L288">IF(
    ROW()-ROW($D$8)+1 &lt;= ROWS(_xlfn.ANCHORARRAY(_Helper_FilterResults!$A$1)),
    INDEX(_xlfn.ANCHORARRAY(_Helper_FilterResults!$A$1), ROW()-ROW($D$8)+1, 9),
    ""
)</f>
        <v>District 23</v>
      </c>
      <c r="M288" s="28" t="str" cm="1">
        <f t="array" ref="M288">IF(
    ROW()-ROW($D$8)+1 &lt;= ROWS(_xlfn.ANCHORARRAY(_Helper_FilterResults!$A$1)),
    INDEX(_xlfn.ANCHORARRAY(_Helper_FilterResults!$A$1), ROW()-ROW($D$8)+1, 10),
    ""
)</f>
        <v>No</v>
      </c>
      <c r="N288" s="34" t="str" cm="1">
        <f t="array" ref="N288">IF(
    ROW()-ROW($D$8)+1 &lt;= ROWS(_xlfn.ANCHORARRAY(_Helper_FilterResults!$A$1)),
    INDEX(_xlfn.ANCHORARRAY(_Helper_FilterResults!$A$1), ROW()-ROW($D$8)+1, 11),
    ""
)</f>
        <v>Yes</v>
      </c>
      <c r="O288" s="28" t="str" cm="1">
        <f t="array" ref="O288">IF(
    ROW()-ROW($D$8)+1 &lt;= ROWS(_xlfn.ANCHORARRAY(_Helper_FilterResults!$A$1)),
    INDEX(_xlfn.ANCHORARRAY(_Helper_FilterResults!$A$1), ROW()-ROW($D$8)+1, 12),
    ""
)</f>
        <v>NA</v>
      </c>
      <c r="P288" s="33" t="str" cm="1">
        <f t="array" ref="P288">IF(
    ROW()-ROW($D$8)+1 &lt;= ROWS(_xlfn.ANCHORARRAY(_Helper_FilterResults!$A$1)),
    INDEX(_xlfn.ANCHORARRAY(_Helper_FilterResults!$A$1), ROW()-ROW($D$8)+1, 13),
    ""
)</f>
        <v>General Acute Care Hospital</v>
      </c>
      <c r="Q288" s="33" t="str" cm="1">
        <f t="array" ref="Q288">IF(
    ROW()-ROW($D$8)+1 &lt;= ROWS(_xlfn.ANCHORARRAY(_Helper_FilterResults!$A$1)),
    INDEX(_xlfn.ANCHORARRAY(_Helper_FilterResults!$A$1), ROW()-ROW($D$8)+1, 14),
    ""
)</f>
        <v>District</v>
      </c>
    </row>
    <row r="289" spans="4:17" x14ac:dyDescent="0.3">
      <c r="D289" s="5" cm="1">
        <f t="array" ref="D289">IF(
    ROW()-ROW($D$8)+1 &lt;= ROWS(_xlfn.ANCHORARRAY(_Helper_FilterResults!$A$1)),
    INDEX(_xlfn.ANCHORARRAY(_Helper_FilterResults!$A$1), ROW()-ROW($D$8)+1, 1),
    ""
)</f>
        <v>106331293</v>
      </c>
      <c r="E289" s="5" t="str" cm="1">
        <f t="array" ref="E289">IF(
    ROW()-ROW($D$8)+1 &lt;= ROWS(_xlfn.ANCHORARRAY(_Helper_FilterResults!$A$1)),
    INDEX(_xlfn.ANCHORARRAY(_Helper_FilterResults!$A$1), ROW()-ROW($D$8)+1, 2),
    ""
)</f>
        <v>DOCTORS HOSPITAL OF RIVERSIDE</v>
      </c>
      <c r="F289" s="5" t="str" cm="1">
        <f t="array" ref="F289">IF(
    ROW()-ROW($D$8)+1 &lt;= ROWS(_xlfn.ANCHORARRAY(_Helper_FilterResults!$A$1)),
    INDEX(_xlfn.ANCHORARRAY(_Helper_FilterResults!$A$1), ROW()-ROW($D$8)+1, 3),
    ""
)</f>
        <v>3865 JACKSON STREET</v>
      </c>
      <c r="G289" s="5" t="str" cm="1">
        <f t="array" ref="G289">IF(
    ROW()-ROW($D$8)+1 &lt;= ROWS(_xlfn.ANCHORARRAY(_Helper_FilterResults!$A$1)),
    INDEX(_xlfn.ANCHORARRAY(_Helper_FilterResults!$A$1), ROW()-ROW($D$8)+1, 4),
    ""
)</f>
        <v>RIVERSIDE</v>
      </c>
      <c r="H289" s="5" cm="1">
        <f t="array" ref="H289">IF(
    ROW()-ROW($D$8)+1 &lt;= ROWS(_xlfn.ANCHORARRAY(_Helper_FilterResults!$A$1)),
    INDEX(_xlfn.ANCHORARRAY(_Helper_FilterResults!$A$1), ROW()-ROW($D$8)+1, 5),
    ""
)</f>
        <v>92503</v>
      </c>
      <c r="I289" s="28" t="str" cm="1">
        <f t="array" ref="I289">IF(
    ROW()-ROW($D$8)+1 &lt;= ROWS(_xlfn.ANCHORARRAY(_Helper_FilterResults!$A$1)),
    INDEX(_xlfn.ANCHORARRAY(_Helper_FilterResults!$A$1), ROW()-ROW($D$8)+1, 6),
    ""
)</f>
        <v>District 58</v>
      </c>
      <c r="J289" s="28" t="str" cm="1">
        <f t="array" ref="J289">IF(
    ROW()-ROW($D$8)+1 &lt;= ROWS(_xlfn.ANCHORARRAY(_Helper_FilterResults!$A$1)),
    INDEX(_xlfn.ANCHORARRAY(_Helper_FilterResults!$A$1), ROW()-ROW($D$8)+1, 7),
    ""
)</f>
        <v>District 31</v>
      </c>
      <c r="K289" s="28" t="str" cm="1">
        <f t="array" ref="K289">IF(
    ROW()-ROW($D$8)+1 &lt;= ROWS(_xlfn.ANCHORARRAY(_Helper_FilterResults!$A$1)),
    INDEX(_xlfn.ANCHORARRAY(_Helper_FilterResults!$A$1), ROW()-ROW($D$8)+1, 8),
    ""
)</f>
        <v>District 39</v>
      </c>
      <c r="L289" s="28" t="str" cm="1">
        <f t="array" ref="L289">IF(
    ROW()-ROW($D$8)+1 &lt;= ROWS(_xlfn.ANCHORARRAY(_Helper_FilterResults!$A$1)),
    INDEX(_xlfn.ANCHORARRAY(_Helper_FilterResults!$A$1), ROW()-ROW($D$8)+1, 9),
    ""
)</f>
        <v>District 39</v>
      </c>
      <c r="M289" s="28" t="str" cm="1">
        <f t="array" ref="M289">IF(
    ROW()-ROW($D$8)+1 &lt;= ROWS(_xlfn.ANCHORARRAY(_Helper_FilterResults!$A$1)),
    INDEX(_xlfn.ANCHORARRAY(_Helper_FilterResults!$A$1), ROW()-ROW($D$8)+1, 10),
    ""
)</f>
        <v>No</v>
      </c>
      <c r="N289" s="34" t="str" cm="1">
        <f t="array" ref="N289">IF(
    ROW()-ROW($D$8)+1 &lt;= ROWS(_xlfn.ANCHORARRAY(_Helper_FilterResults!$A$1)),
    INDEX(_xlfn.ANCHORARRAY(_Helper_FilterResults!$A$1), ROW()-ROW($D$8)+1, 11),
    ""
)</f>
        <v>No</v>
      </c>
      <c r="O289" s="28" t="str" cm="1">
        <f t="array" ref="O289">IF(
    ROW()-ROW($D$8)+1 &lt;= ROWS(_xlfn.ANCHORARRAY(_Helper_FilterResults!$A$1)),
    INDEX(_xlfn.ANCHORARRAY(_Helper_FilterResults!$A$1), ROW()-ROW($D$8)+1, 12),
    ""
)</f>
        <v>NA</v>
      </c>
      <c r="P289" s="33" t="str" cm="1">
        <f t="array" ref="P289">IF(
    ROW()-ROW($D$8)+1 &lt;= ROWS(_xlfn.ANCHORARRAY(_Helper_FilterResults!$A$1)),
    INDEX(_xlfn.ANCHORARRAY(_Helper_FilterResults!$A$1), ROW()-ROW($D$8)+1, 13),
    ""
)</f>
        <v>General Acute Care Hospital</v>
      </c>
      <c r="Q289" s="33" t="str" cm="1">
        <f t="array" ref="Q289">IF(
    ROW()-ROW($D$8)+1 &lt;= ROWS(_xlfn.ANCHORARRAY(_Helper_FilterResults!$A$1)),
    INDEX(_xlfn.ANCHORARRAY(_Helper_FilterResults!$A$1), ROW()-ROW($D$8)+1, 14),
    ""
)</f>
        <v>Investor - Partnership</v>
      </c>
    </row>
    <row r="290" spans="4:17" x14ac:dyDescent="0.3">
      <c r="D290" s="5" cm="1">
        <f t="array" ref="D290">IF(
    ROW()-ROW($D$8)+1 &lt;= ROWS(_xlfn.ANCHORARRAY(_Helper_FilterResults!$A$1)),
    INDEX(_xlfn.ANCHORARRAY(_Helper_FilterResults!$A$1), ROW()-ROW($D$8)+1, 1),
    ""
)</f>
        <v>106331312</v>
      </c>
      <c r="E290" s="5" t="str" cm="1">
        <f t="array" ref="E290">IF(
    ROW()-ROW($D$8)+1 &lt;= ROWS(_xlfn.ANCHORARRAY(_Helper_FilterResults!$A$1)),
    INDEX(_xlfn.ANCHORARRAY(_Helper_FilterResults!$A$1), ROW()-ROW($D$8)+1, 2),
    ""
)</f>
        <v>RIVERSIDE COMMUNITY HOSPITAL</v>
      </c>
      <c r="F290" s="5" t="str" cm="1">
        <f t="array" ref="F290">IF(
    ROW()-ROW($D$8)+1 &lt;= ROWS(_xlfn.ANCHORARRAY(_Helper_FilterResults!$A$1)),
    INDEX(_xlfn.ANCHORARRAY(_Helper_FilterResults!$A$1), ROW()-ROW($D$8)+1, 3),
    ""
)</f>
        <v>4445 MAGNOLIA AVENUE</v>
      </c>
      <c r="G290" s="5" t="str" cm="1">
        <f t="array" ref="G290">IF(
    ROW()-ROW($D$8)+1 &lt;= ROWS(_xlfn.ANCHORARRAY(_Helper_FilterResults!$A$1)),
    INDEX(_xlfn.ANCHORARRAY(_Helper_FilterResults!$A$1), ROW()-ROW($D$8)+1, 4),
    ""
)</f>
        <v>RIVERSIDE</v>
      </c>
      <c r="H290" s="5" cm="1">
        <f t="array" ref="H290">IF(
    ROW()-ROW($D$8)+1 &lt;= ROWS(_xlfn.ANCHORARRAY(_Helper_FilterResults!$A$1)),
    INDEX(_xlfn.ANCHORARRAY(_Helper_FilterResults!$A$1), ROW()-ROW($D$8)+1, 5),
    ""
)</f>
        <v>92501</v>
      </c>
      <c r="I290" s="28" t="str" cm="1">
        <f t="array" ref="I290">IF(
    ROW()-ROW($D$8)+1 &lt;= ROWS(_xlfn.ANCHORARRAY(_Helper_FilterResults!$A$1)),
    INDEX(_xlfn.ANCHORARRAY(_Helper_FilterResults!$A$1), ROW()-ROW($D$8)+1, 6),
    ""
)</f>
        <v>District 58</v>
      </c>
      <c r="J290" s="28" t="str" cm="1">
        <f t="array" ref="J290">IF(
    ROW()-ROW($D$8)+1 &lt;= ROWS(_xlfn.ANCHORARRAY(_Helper_FilterResults!$A$1)),
    INDEX(_xlfn.ANCHORARRAY(_Helper_FilterResults!$A$1), ROW()-ROW($D$8)+1, 7),
    ""
)</f>
        <v>District 31</v>
      </c>
      <c r="K290" s="28" t="str" cm="1">
        <f t="array" ref="K290">IF(
    ROW()-ROW($D$8)+1 &lt;= ROWS(_xlfn.ANCHORARRAY(_Helper_FilterResults!$A$1)),
    INDEX(_xlfn.ANCHORARRAY(_Helper_FilterResults!$A$1), ROW()-ROW($D$8)+1, 8),
    ""
)</f>
        <v>District 39</v>
      </c>
      <c r="L290" s="28" t="str" cm="1">
        <f t="array" ref="L290">IF(
    ROW()-ROW($D$8)+1 &lt;= ROWS(_xlfn.ANCHORARRAY(_Helper_FilterResults!$A$1)),
    INDEX(_xlfn.ANCHORARRAY(_Helper_FilterResults!$A$1), ROW()-ROW($D$8)+1, 9),
    ""
)</f>
        <v>District 39</v>
      </c>
      <c r="M290" s="28" t="str" cm="1">
        <f t="array" ref="M290">IF(
    ROW()-ROW($D$8)+1 &lt;= ROWS(_xlfn.ANCHORARRAY(_Helper_FilterResults!$A$1)),
    INDEX(_xlfn.ANCHORARRAY(_Helper_FilterResults!$A$1), ROW()-ROW($D$8)+1, 10),
    ""
)</f>
        <v>Yes</v>
      </c>
      <c r="N290" s="34" t="str" cm="1">
        <f t="array" ref="N290">IF(
    ROW()-ROW($D$8)+1 &lt;= ROWS(_xlfn.ANCHORARRAY(_Helper_FilterResults!$A$1)),
    INDEX(_xlfn.ANCHORARRAY(_Helper_FilterResults!$A$1), ROW()-ROW($D$8)+1, 11),
    ""
)</f>
        <v>No</v>
      </c>
      <c r="O290" s="28" t="str" cm="1">
        <f t="array" ref="O290">IF(
    ROW()-ROW($D$8)+1 &lt;= ROWS(_xlfn.ANCHORARRAY(_Helper_FilterResults!$A$1)),
    INDEX(_xlfn.ANCHORARRAY(_Helper_FilterResults!$A$1), ROW()-ROW($D$8)+1, 12),
    ""
)</f>
        <v>Level II</v>
      </c>
      <c r="P290" s="33" t="str" cm="1">
        <f t="array" ref="P290">IF(
    ROW()-ROW($D$8)+1 &lt;= ROWS(_xlfn.ANCHORARRAY(_Helper_FilterResults!$A$1)),
    INDEX(_xlfn.ANCHORARRAY(_Helper_FilterResults!$A$1), ROW()-ROW($D$8)+1, 13),
    ""
)</f>
        <v>General Acute Care Hospital</v>
      </c>
      <c r="Q290" s="33" t="str" cm="1">
        <f t="array" ref="Q290">IF(
    ROW()-ROW($D$8)+1 &lt;= ROWS(_xlfn.ANCHORARRAY(_Helper_FilterResults!$A$1)),
    INDEX(_xlfn.ANCHORARRAY(_Helper_FilterResults!$A$1), ROW()-ROW($D$8)+1, 14),
    ""
)</f>
        <v>Investor - Partnership</v>
      </c>
    </row>
    <row r="291" spans="4:17" x14ac:dyDescent="0.3">
      <c r="D291" s="5" cm="1">
        <f t="array" ref="D291">IF(
    ROW()-ROW($D$8)+1 &lt;= ROWS(_xlfn.ANCHORARRAY(_Helper_FilterResults!$A$1)),
    INDEX(_xlfn.ANCHORARRAY(_Helper_FilterResults!$A$1), ROW()-ROW($D$8)+1, 1),
    ""
)</f>
        <v>106331326</v>
      </c>
      <c r="E291" s="5" t="str" cm="1">
        <f t="array" ref="E291">IF(
    ROW()-ROW($D$8)+1 &lt;= ROWS(_xlfn.ANCHORARRAY(_Helper_FilterResults!$A$1)),
    INDEX(_xlfn.ANCHORARRAY(_Helper_FilterResults!$A$1), ROW()-ROW($D$8)+1, 2),
    ""
)</f>
        <v>SAN GORGONIO MEMORIAL HOSPITAL</v>
      </c>
      <c r="F291" s="5" t="str" cm="1">
        <f t="array" ref="F291">IF(
    ROW()-ROW($D$8)+1 &lt;= ROWS(_xlfn.ANCHORARRAY(_Helper_FilterResults!$A$1)),
    INDEX(_xlfn.ANCHORARRAY(_Helper_FilterResults!$A$1), ROW()-ROW($D$8)+1, 3),
    ""
)</f>
        <v>600 N. HIGHLAND SPRINGS AVENUE</v>
      </c>
      <c r="G291" s="5" t="str" cm="1">
        <f t="array" ref="G291">IF(
    ROW()-ROW($D$8)+1 &lt;= ROWS(_xlfn.ANCHORARRAY(_Helper_FilterResults!$A$1)),
    INDEX(_xlfn.ANCHORARRAY(_Helper_FilterResults!$A$1), ROW()-ROW($D$8)+1, 4),
    ""
)</f>
        <v>BANNING</v>
      </c>
      <c r="H291" s="5" cm="1">
        <f t="array" ref="H291">IF(
    ROW()-ROW($D$8)+1 &lt;= ROWS(_xlfn.ANCHORARRAY(_Helper_FilterResults!$A$1)),
    INDEX(_xlfn.ANCHORARRAY(_Helper_FilterResults!$A$1), ROW()-ROW($D$8)+1, 5),
    ""
)</f>
        <v>92220</v>
      </c>
      <c r="I291" s="28" t="str" cm="1">
        <f t="array" ref="I291">IF(
    ROW()-ROW($D$8)+1 &lt;= ROWS(_xlfn.ANCHORARRAY(_Helper_FilterResults!$A$1)),
    INDEX(_xlfn.ANCHORARRAY(_Helper_FilterResults!$A$1), ROW()-ROW($D$8)+1, 6),
    ""
)</f>
        <v>District 47</v>
      </c>
      <c r="J291" s="28" t="str" cm="1">
        <f t="array" ref="J291">IF(
    ROW()-ROW($D$8)+1 &lt;= ROWS(_xlfn.ANCHORARRAY(_Helper_FilterResults!$A$1)),
    INDEX(_xlfn.ANCHORARRAY(_Helper_FilterResults!$A$1), ROW()-ROW($D$8)+1, 7),
    ""
)</f>
        <v>District 19</v>
      </c>
      <c r="K291" s="28" t="str" cm="1">
        <f t="array" ref="K291">IF(
    ROW()-ROW($D$8)+1 &lt;= ROWS(_xlfn.ANCHORARRAY(_Helper_FilterResults!$A$1)),
    INDEX(_xlfn.ANCHORARRAY(_Helper_FilterResults!$A$1), ROW()-ROW($D$8)+1, 8),
    ""
)</f>
        <v>District 25</v>
      </c>
      <c r="L291" s="28" t="str" cm="1">
        <f t="array" ref="L291">IF(
    ROW()-ROW($D$8)+1 &lt;= ROWS(_xlfn.ANCHORARRAY(_Helper_FilterResults!$A$1)),
    INDEX(_xlfn.ANCHORARRAY(_Helper_FilterResults!$A$1), ROW()-ROW($D$8)+1, 9),
    ""
)</f>
        <v>District 25</v>
      </c>
      <c r="M291" s="28" t="str" cm="1">
        <f t="array" ref="M291">IF(
    ROW()-ROW($D$8)+1 &lt;= ROWS(_xlfn.ANCHORARRAY(_Helper_FilterResults!$A$1)),
    INDEX(_xlfn.ANCHORARRAY(_Helper_FilterResults!$A$1), ROW()-ROW($D$8)+1, 10),
    ""
)</f>
        <v>No</v>
      </c>
      <c r="N291" s="34" t="str" cm="1">
        <f t="array" ref="N291">IF(
    ROW()-ROW($D$8)+1 &lt;= ROWS(_xlfn.ANCHORARRAY(_Helper_FilterResults!$A$1)),
    INDEX(_xlfn.ANCHORARRAY(_Helper_FilterResults!$A$1), ROW()-ROW($D$8)+1, 11),
    ""
)</f>
        <v>Yes</v>
      </c>
      <c r="O291" s="28" t="str" cm="1">
        <f t="array" ref="O291">IF(
    ROW()-ROW($D$8)+1 &lt;= ROWS(_xlfn.ANCHORARRAY(_Helper_FilterResults!$A$1)),
    INDEX(_xlfn.ANCHORARRAY(_Helper_FilterResults!$A$1), ROW()-ROW($D$8)+1, 12),
    ""
)</f>
        <v>NA</v>
      </c>
      <c r="P291" s="33" t="str" cm="1">
        <f t="array" ref="P291">IF(
    ROW()-ROW($D$8)+1 &lt;= ROWS(_xlfn.ANCHORARRAY(_Helper_FilterResults!$A$1)),
    INDEX(_xlfn.ANCHORARRAY(_Helper_FilterResults!$A$1), ROW()-ROW($D$8)+1, 13),
    ""
)</f>
        <v>General Acute Care Hospital</v>
      </c>
      <c r="Q291" s="33" t="str" cm="1">
        <f t="array" ref="Q291">IF(
    ROW()-ROW($D$8)+1 &lt;= ROWS(_xlfn.ANCHORARRAY(_Helper_FilterResults!$A$1)),
    INDEX(_xlfn.ANCHORARRAY(_Helper_FilterResults!$A$1), ROW()-ROW($D$8)+1, 14),
    ""
)</f>
        <v>District</v>
      </c>
    </row>
    <row r="292" spans="4:17" x14ac:dyDescent="0.3">
      <c r="D292" s="5" cm="1">
        <f t="array" ref="D292">IF(
    ROW()-ROW($D$8)+1 &lt;= ROWS(_xlfn.ANCHORARRAY(_Helper_FilterResults!$A$1)),
    INDEX(_xlfn.ANCHORARRAY(_Helper_FilterResults!$A$1), ROW()-ROW($D$8)+1, 1),
    ""
)</f>
        <v>106332172</v>
      </c>
      <c r="E292" s="5" t="str" cm="1">
        <f t="array" ref="E292">IF(
    ROW()-ROW($D$8)+1 &lt;= ROWS(_xlfn.ANCHORARRAY(_Helper_FilterResults!$A$1)),
    INDEX(_xlfn.ANCHORARRAY(_Helper_FilterResults!$A$1), ROW()-ROW($D$8)+1, 2),
    ""
)</f>
        <v>KINDRED HOSPITAL - RIVERSIDE</v>
      </c>
      <c r="F292" s="5" t="str" cm="1">
        <f t="array" ref="F292">IF(
    ROW()-ROW($D$8)+1 &lt;= ROWS(_xlfn.ANCHORARRAY(_Helper_FilterResults!$A$1)),
    INDEX(_xlfn.ANCHORARRAY(_Helper_FilterResults!$A$1), ROW()-ROW($D$8)+1, 3),
    ""
)</f>
        <v>2224 MEDICAL CENTER DRIVE</v>
      </c>
      <c r="G292" s="5" t="str" cm="1">
        <f t="array" ref="G292">IF(
    ROW()-ROW($D$8)+1 &lt;= ROWS(_xlfn.ANCHORARRAY(_Helper_FilterResults!$A$1)),
    INDEX(_xlfn.ANCHORARRAY(_Helper_FilterResults!$A$1), ROW()-ROW($D$8)+1, 4),
    ""
)</f>
        <v>PERRIS</v>
      </c>
      <c r="H292" s="5" cm="1">
        <f t="array" ref="H292">IF(
    ROW()-ROW($D$8)+1 &lt;= ROWS(_xlfn.ANCHORARRAY(_Helper_FilterResults!$A$1)),
    INDEX(_xlfn.ANCHORARRAY(_Helper_FilterResults!$A$1), ROW()-ROW($D$8)+1, 5),
    ""
)</f>
        <v>92571</v>
      </c>
      <c r="I292" s="28" t="str" cm="1">
        <f t="array" ref="I292">IF(
    ROW()-ROW($D$8)+1 &lt;= ROWS(_xlfn.ANCHORARRAY(_Helper_FilterResults!$A$1)),
    INDEX(_xlfn.ANCHORARRAY(_Helper_FilterResults!$A$1), ROW()-ROW($D$8)+1, 6),
    ""
)</f>
        <v>District 60</v>
      </c>
      <c r="J292" s="28" t="str" cm="1">
        <f t="array" ref="J292">IF(
    ROW()-ROW($D$8)+1 &lt;= ROWS(_xlfn.ANCHORARRAY(_Helper_FilterResults!$A$1)),
    INDEX(_xlfn.ANCHORARRAY(_Helper_FilterResults!$A$1), ROW()-ROW($D$8)+1, 7),
    ""
)</f>
        <v>District 31</v>
      </c>
      <c r="K292" s="28" t="str" cm="1">
        <f t="array" ref="K292">IF(
    ROW()-ROW($D$8)+1 &lt;= ROWS(_xlfn.ANCHORARRAY(_Helper_FilterResults!$A$1)),
    INDEX(_xlfn.ANCHORARRAY(_Helper_FilterResults!$A$1), ROW()-ROW($D$8)+1, 8),
    ""
)</f>
        <v>District 39</v>
      </c>
      <c r="L292" s="28" t="str" cm="1">
        <f t="array" ref="L292">IF(
    ROW()-ROW($D$8)+1 &lt;= ROWS(_xlfn.ANCHORARRAY(_Helper_FilterResults!$A$1)),
    INDEX(_xlfn.ANCHORARRAY(_Helper_FilterResults!$A$1), ROW()-ROW($D$8)+1, 9),
    ""
)</f>
        <v>District 39</v>
      </c>
      <c r="M292" s="28" t="str" cm="1">
        <f t="array" ref="M292">IF(
    ROW()-ROW($D$8)+1 &lt;= ROWS(_xlfn.ANCHORARRAY(_Helper_FilterResults!$A$1)),
    INDEX(_xlfn.ANCHORARRAY(_Helper_FilterResults!$A$1), ROW()-ROW($D$8)+1, 10),
    ""
)</f>
        <v>No</v>
      </c>
      <c r="N292" s="34" t="str" cm="1">
        <f t="array" ref="N292">IF(
    ROW()-ROW($D$8)+1 &lt;= ROWS(_xlfn.ANCHORARRAY(_Helper_FilterResults!$A$1)),
    INDEX(_xlfn.ANCHORARRAY(_Helper_FilterResults!$A$1), ROW()-ROW($D$8)+1, 11),
    ""
)</f>
        <v>No</v>
      </c>
      <c r="O292" s="28" t="str" cm="1">
        <f t="array" ref="O292">IF(
    ROW()-ROW($D$8)+1 &lt;= ROWS(_xlfn.ANCHORARRAY(_Helper_FilterResults!$A$1)),
    INDEX(_xlfn.ANCHORARRAY(_Helper_FilterResults!$A$1), ROW()-ROW($D$8)+1, 12),
    ""
)</f>
        <v>NA</v>
      </c>
      <c r="P292" s="33" t="str" cm="1">
        <f t="array" ref="P292">IF(
    ROW()-ROW($D$8)+1 &lt;= ROWS(_xlfn.ANCHORARRAY(_Helper_FilterResults!$A$1)),
    INDEX(_xlfn.ANCHORARRAY(_Helper_FilterResults!$A$1), ROW()-ROW($D$8)+1, 13),
    ""
)</f>
        <v>General Acute Care Hospital</v>
      </c>
      <c r="Q292" s="33" t="str" cm="1">
        <f t="array" ref="Q292">IF(
    ROW()-ROW($D$8)+1 &lt;= ROWS(_xlfn.ANCHORARRAY(_Helper_FilterResults!$A$1)),
    INDEX(_xlfn.ANCHORARRAY(_Helper_FilterResults!$A$1), ROW()-ROW($D$8)+1, 14),
    ""
)</f>
        <v>Investor - LLC</v>
      </c>
    </row>
    <row r="293" spans="4:17" x14ac:dyDescent="0.3">
      <c r="D293" s="5" cm="1">
        <f t="array" ref="D293">IF(
    ROW()-ROW($D$8)+1 &lt;= ROWS(_xlfn.ANCHORARRAY(_Helper_FilterResults!$A$1)),
    INDEX(_xlfn.ANCHORARRAY(_Helper_FilterResults!$A$1), ROW()-ROW($D$8)+1, 1),
    ""
)</f>
        <v>106334001</v>
      </c>
      <c r="E293" s="5" t="str" cm="1">
        <f t="array" ref="E293">IF(
    ROW()-ROW($D$8)+1 &lt;= ROWS(_xlfn.ANCHORARRAY(_Helper_FilterResults!$A$1)),
    INDEX(_xlfn.ANCHORARRAY(_Helper_FilterResults!$A$1), ROW()-ROW($D$8)+1, 2),
    ""
)</f>
        <v>SOUTHWEST HEALTHCARE INLAND VALLEY HOSPITAL</v>
      </c>
      <c r="F293" s="5" t="str" cm="1">
        <f t="array" ref="F293">IF(
    ROW()-ROW($D$8)+1 &lt;= ROWS(_xlfn.ANCHORARRAY(_Helper_FilterResults!$A$1)),
    INDEX(_xlfn.ANCHORARRAY(_Helper_FilterResults!$A$1), ROW()-ROW($D$8)+1, 3),
    ""
)</f>
        <v>36485 INLAND VALLEY</v>
      </c>
      <c r="G293" s="5" t="str" cm="1">
        <f t="array" ref="G293">IF(
    ROW()-ROW($D$8)+1 &lt;= ROWS(_xlfn.ANCHORARRAY(_Helper_FilterResults!$A$1)),
    INDEX(_xlfn.ANCHORARRAY(_Helper_FilterResults!$A$1), ROW()-ROW($D$8)+1, 4),
    ""
)</f>
        <v>WILDOMAR</v>
      </c>
      <c r="H293" s="5" cm="1">
        <f t="array" ref="H293">IF(
    ROW()-ROW($D$8)+1 &lt;= ROWS(_xlfn.ANCHORARRAY(_Helper_FilterResults!$A$1)),
    INDEX(_xlfn.ANCHORARRAY(_Helper_FilterResults!$A$1), ROW()-ROW($D$8)+1, 5),
    ""
)</f>
        <v>92595</v>
      </c>
      <c r="I293" s="28" t="str" cm="1">
        <f t="array" ref="I293">IF(
    ROW()-ROW($D$8)+1 &lt;= ROWS(_xlfn.ANCHORARRAY(_Helper_FilterResults!$A$1)),
    INDEX(_xlfn.ANCHORARRAY(_Helper_FilterResults!$A$1), ROW()-ROW($D$8)+1, 6),
    ""
)</f>
        <v>District 71</v>
      </c>
      <c r="J293" s="28" t="str" cm="1">
        <f t="array" ref="J293">IF(
    ROW()-ROW($D$8)+1 &lt;= ROWS(_xlfn.ANCHORARRAY(_Helper_FilterResults!$A$1)),
    INDEX(_xlfn.ANCHORARRAY(_Helper_FilterResults!$A$1), ROW()-ROW($D$8)+1, 7),
    ""
)</f>
        <v>District 32</v>
      </c>
      <c r="K293" s="28" t="str" cm="1">
        <f t="array" ref="K293">IF(
    ROW()-ROW($D$8)+1 &lt;= ROWS(_xlfn.ANCHORARRAY(_Helper_FilterResults!$A$1)),
    INDEX(_xlfn.ANCHORARRAY(_Helper_FilterResults!$A$1), ROW()-ROW($D$8)+1, 8),
    ""
)</f>
        <v>District 41</v>
      </c>
      <c r="L293" s="28" t="str" cm="1">
        <f t="array" ref="L293">IF(
    ROW()-ROW($D$8)+1 &lt;= ROWS(_xlfn.ANCHORARRAY(_Helper_FilterResults!$A$1)),
    INDEX(_xlfn.ANCHORARRAY(_Helper_FilterResults!$A$1), ROW()-ROW($D$8)+1, 9),
    ""
)</f>
        <v>District 40</v>
      </c>
      <c r="M293" s="28" t="str" cm="1">
        <f t="array" ref="M293">IF(
    ROW()-ROW($D$8)+1 &lt;= ROWS(_xlfn.ANCHORARRAY(_Helper_FilterResults!$A$1)),
    INDEX(_xlfn.ANCHORARRAY(_Helper_FilterResults!$A$1), ROW()-ROW($D$8)+1, 10),
    ""
)</f>
        <v>No</v>
      </c>
      <c r="N293" s="34" t="str" cm="1">
        <f t="array" ref="N293">IF(
    ROW()-ROW($D$8)+1 &lt;= ROWS(_xlfn.ANCHORARRAY(_Helper_FilterResults!$A$1)),
    INDEX(_xlfn.ANCHORARRAY(_Helper_FilterResults!$A$1), ROW()-ROW($D$8)+1, 11),
    ""
)</f>
        <v>No</v>
      </c>
      <c r="O293" s="28" t="str" cm="1">
        <f t="array" ref="O293">IF(
    ROW()-ROW($D$8)+1 &lt;= ROWS(_xlfn.ANCHORARRAY(_Helper_FilterResults!$A$1)),
    INDEX(_xlfn.ANCHORARRAY(_Helper_FilterResults!$A$1), ROW()-ROW($D$8)+1, 12),
    ""
)</f>
        <v>Level II</v>
      </c>
      <c r="P293" s="33" t="str" cm="1">
        <f t="array" ref="P293">IF(
    ROW()-ROW($D$8)+1 &lt;= ROWS(_xlfn.ANCHORARRAY(_Helper_FilterResults!$A$1)),
    INDEX(_xlfn.ANCHORARRAY(_Helper_FilterResults!$A$1), ROW()-ROW($D$8)+1, 13),
    ""
)</f>
        <v>General Acute Care Hospital</v>
      </c>
      <c r="Q293" s="33" t="str" cm="1">
        <f t="array" ref="Q293">IF(
    ROW()-ROW($D$8)+1 &lt;= ROWS(_xlfn.ANCHORARRAY(_Helper_FilterResults!$A$1)),
    INDEX(_xlfn.ANCHORARRAY(_Helper_FilterResults!$A$1), ROW()-ROW($D$8)+1, 14),
    ""
)</f>
        <v>Investor - Corporation</v>
      </c>
    </row>
    <row r="294" spans="4:17" x14ac:dyDescent="0.3">
      <c r="D294" s="5" cm="1">
        <f t="array" ref="D294">IF(
    ROW()-ROW($D$8)+1 &lt;= ROWS(_xlfn.ANCHORARRAY(_Helper_FilterResults!$A$1)),
    INDEX(_xlfn.ANCHORARRAY(_Helper_FilterResults!$A$1), ROW()-ROW($D$8)+1, 1),
    ""
)</f>
        <v>106334018</v>
      </c>
      <c r="E294" s="5" t="str" cm="1">
        <f t="array" ref="E294">IF(
    ROW()-ROW($D$8)+1 &lt;= ROWS(_xlfn.ANCHORARRAY(_Helper_FilterResults!$A$1)),
    INDEX(_xlfn.ANCHORARRAY(_Helper_FilterResults!$A$1), ROW()-ROW($D$8)+1, 2),
    ""
)</f>
        <v>MENIFEE GLOBAL MEDICAL CENTER</v>
      </c>
      <c r="F294" s="5" t="str" cm="1">
        <f t="array" ref="F294">IF(
    ROW()-ROW($D$8)+1 &lt;= ROWS(_xlfn.ANCHORARRAY(_Helper_FilterResults!$A$1)),
    INDEX(_xlfn.ANCHORARRAY(_Helper_FilterResults!$A$1), ROW()-ROW($D$8)+1, 3),
    ""
)</f>
        <v>28400 MCCALL BOULEVARD</v>
      </c>
      <c r="G294" s="5" t="str" cm="1">
        <f t="array" ref="G294">IF(
    ROW()-ROW($D$8)+1 &lt;= ROWS(_xlfn.ANCHORARRAY(_Helper_FilterResults!$A$1)),
    INDEX(_xlfn.ANCHORARRAY(_Helper_FilterResults!$A$1), ROW()-ROW($D$8)+1, 4),
    ""
)</f>
        <v>SUN CITY</v>
      </c>
      <c r="H294" s="5" cm="1">
        <f t="array" ref="H294">IF(
    ROW()-ROW($D$8)+1 &lt;= ROWS(_xlfn.ANCHORARRAY(_Helper_FilterResults!$A$1)),
    INDEX(_xlfn.ANCHORARRAY(_Helper_FilterResults!$A$1), ROW()-ROW($D$8)+1, 5),
    ""
)</f>
        <v>92585</v>
      </c>
      <c r="I294" s="28" t="str" cm="1">
        <f t="array" ref="I294">IF(
    ROW()-ROW($D$8)+1 &lt;= ROWS(_xlfn.ANCHORARRAY(_Helper_FilterResults!$A$1)),
    INDEX(_xlfn.ANCHORARRAY(_Helper_FilterResults!$A$1), ROW()-ROW($D$8)+1, 6),
    ""
)</f>
        <v>District 63</v>
      </c>
      <c r="J294" s="28" t="str" cm="1">
        <f t="array" ref="J294">IF(
    ROW()-ROW($D$8)+1 &lt;= ROWS(_xlfn.ANCHORARRAY(_Helper_FilterResults!$A$1)),
    INDEX(_xlfn.ANCHORARRAY(_Helper_FilterResults!$A$1), ROW()-ROW($D$8)+1, 7),
    ""
)</f>
        <v>District 32</v>
      </c>
      <c r="K294" s="28" t="str" cm="1">
        <f t="array" ref="K294">IF(
    ROW()-ROW($D$8)+1 &lt;= ROWS(_xlfn.ANCHORARRAY(_Helper_FilterResults!$A$1)),
    INDEX(_xlfn.ANCHORARRAY(_Helper_FilterResults!$A$1), ROW()-ROW($D$8)+1, 8),
    ""
)</f>
        <v>District 41</v>
      </c>
      <c r="L294" s="28" t="str" cm="1">
        <f t="array" ref="L294">IF(
    ROW()-ROW($D$8)+1 &lt;= ROWS(_xlfn.ANCHORARRAY(_Helper_FilterResults!$A$1)),
    INDEX(_xlfn.ANCHORARRAY(_Helper_FilterResults!$A$1), ROW()-ROW($D$8)+1, 9),
    ""
)</f>
        <v>District 40</v>
      </c>
      <c r="M294" s="28" t="str" cm="1">
        <f t="array" ref="M294">IF(
    ROW()-ROW($D$8)+1 &lt;= ROWS(_xlfn.ANCHORARRAY(_Helper_FilterResults!$A$1)),
    INDEX(_xlfn.ANCHORARRAY(_Helper_FilterResults!$A$1), ROW()-ROW($D$8)+1, 10),
    ""
)</f>
        <v>No</v>
      </c>
      <c r="N294" s="34" t="str" cm="1">
        <f t="array" ref="N294">IF(
    ROW()-ROW($D$8)+1 &lt;= ROWS(_xlfn.ANCHORARRAY(_Helper_FilterResults!$A$1)),
    INDEX(_xlfn.ANCHORARRAY(_Helper_FilterResults!$A$1), ROW()-ROW($D$8)+1, 11),
    ""
)</f>
        <v>No</v>
      </c>
      <c r="O294" s="28" t="str" cm="1">
        <f t="array" ref="O294">IF(
    ROW()-ROW($D$8)+1 &lt;= ROWS(_xlfn.ANCHORARRAY(_Helper_FilterResults!$A$1)),
    INDEX(_xlfn.ANCHORARRAY(_Helper_FilterResults!$A$1), ROW()-ROW($D$8)+1, 12),
    ""
)</f>
        <v>NA</v>
      </c>
      <c r="P294" s="33" t="str" cm="1">
        <f t="array" ref="P294">IF(
    ROW()-ROW($D$8)+1 &lt;= ROWS(_xlfn.ANCHORARRAY(_Helper_FilterResults!$A$1)),
    INDEX(_xlfn.ANCHORARRAY(_Helper_FilterResults!$A$1), ROW()-ROW($D$8)+1, 13),
    ""
)</f>
        <v>General Acute Care Hospital</v>
      </c>
      <c r="Q294" s="33" t="str" cm="1">
        <f t="array" ref="Q294">IF(
    ROW()-ROW($D$8)+1 &lt;= ROWS(_xlfn.ANCHORARRAY(_Helper_FilterResults!$A$1)),
    INDEX(_xlfn.ANCHORARRAY(_Helper_FilterResults!$A$1), ROW()-ROW($D$8)+1, 14),
    ""
)</f>
        <v>Investor - LLC</v>
      </c>
    </row>
    <row r="295" spans="4:17" x14ac:dyDescent="0.3">
      <c r="D295" s="5" cm="1">
        <f t="array" ref="D295">IF(
    ROW()-ROW($D$8)+1 &lt;= ROWS(_xlfn.ANCHORARRAY(_Helper_FilterResults!$A$1)),
    INDEX(_xlfn.ANCHORARRAY(_Helper_FilterResults!$A$1), ROW()-ROW($D$8)+1, 1),
    ""
)</f>
        <v>106334025</v>
      </c>
      <c r="E295" s="5" t="str" cm="1">
        <f t="array" ref="E295">IF(
    ROW()-ROW($D$8)+1 &lt;= ROWS(_xlfn.ANCHORARRAY(_Helper_FilterResults!$A$1)),
    INDEX(_xlfn.ANCHORARRAY(_Helper_FilterResults!$A$1), ROW()-ROW($D$8)+1, 2),
    ""
)</f>
        <v>KAISER FOUNDATION HOSPITAL - RIVERSIDE</v>
      </c>
      <c r="F295" s="5" t="str" cm="1">
        <f t="array" ref="F295">IF(
    ROW()-ROW($D$8)+1 &lt;= ROWS(_xlfn.ANCHORARRAY(_Helper_FilterResults!$A$1)),
    INDEX(_xlfn.ANCHORARRAY(_Helper_FilterResults!$A$1), ROW()-ROW($D$8)+1, 3),
    ""
)</f>
        <v>10800 MAGNOLIA AVENUE</v>
      </c>
      <c r="G295" s="5" t="str" cm="1">
        <f t="array" ref="G295">IF(
    ROW()-ROW($D$8)+1 &lt;= ROWS(_xlfn.ANCHORARRAY(_Helper_FilterResults!$A$1)),
    INDEX(_xlfn.ANCHORARRAY(_Helper_FilterResults!$A$1), ROW()-ROW($D$8)+1, 4),
    ""
)</f>
        <v>RIVERSIDE</v>
      </c>
      <c r="H295" s="5" cm="1">
        <f t="array" ref="H295">IF(
    ROW()-ROW($D$8)+1 &lt;= ROWS(_xlfn.ANCHORARRAY(_Helper_FilterResults!$A$1)),
    INDEX(_xlfn.ANCHORARRAY(_Helper_FilterResults!$A$1), ROW()-ROW($D$8)+1, 5),
    ""
)</f>
        <v>92505</v>
      </c>
      <c r="I295" s="28" t="str" cm="1">
        <f t="array" ref="I295">IF(
    ROW()-ROW($D$8)+1 &lt;= ROWS(_xlfn.ANCHORARRAY(_Helper_FilterResults!$A$1)),
    INDEX(_xlfn.ANCHORARRAY(_Helper_FilterResults!$A$1), ROW()-ROW($D$8)+1, 6),
    ""
)</f>
        <v>District 58</v>
      </c>
      <c r="J295" s="28" t="str" cm="1">
        <f t="array" ref="J295">IF(
    ROW()-ROW($D$8)+1 &lt;= ROWS(_xlfn.ANCHORARRAY(_Helper_FilterResults!$A$1)),
    INDEX(_xlfn.ANCHORARRAY(_Helper_FilterResults!$A$1), ROW()-ROW($D$8)+1, 7),
    ""
)</f>
        <v>District 31</v>
      </c>
      <c r="K295" s="28" t="str" cm="1">
        <f t="array" ref="K295">IF(
    ROW()-ROW($D$8)+1 &lt;= ROWS(_xlfn.ANCHORARRAY(_Helper_FilterResults!$A$1)),
    INDEX(_xlfn.ANCHORARRAY(_Helper_FilterResults!$A$1), ROW()-ROW($D$8)+1, 8),
    ""
)</f>
        <v>District 39</v>
      </c>
      <c r="L295" s="28" t="str" cm="1">
        <f t="array" ref="L295">IF(
    ROW()-ROW($D$8)+1 &lt;= ROWS(_xlfn.ANCHORARRAY(_Helper_FilterResults!$A$1)),
    INDEX(_xlfn.ANCHORARRAY(_Helper_FilterResults!$A$1), ROW()-ROW($D$8)+1, 9),
    ""
)</f>
        <v>District 39</v>
      </c>
      <c r="M295" s="28" t="str" cm="1">
        <f t="array" ref="M295">IF(
    ROW()-ROW($D$8)+1 &lt;= ROWS(_xlfn.ANCHORARRAY(_Helper_FilterResults!$A$1)),
    INDEX(_xlfn.ANCHORARRAY(_Helper_FilterResults!$A$1), ROW()-ROW($D$8)+1, 10),
    ""
)</f>
        <v>No</v>
      </c>
      <c r="N295" s="34" t="str" cm="1">
        <f t="array" ref="N295">IF(
    ROW()-ROW($D$8)+1 &lt;= ROWS(_xlfn.ANCHORARRAY(_Helper_FilterResults!$A$1)),
    INDEX(_xlfn.ANCHORARRAY(_Helper_FilterResults!$A$1), ROW()-ROW($D$8)+1, 11),
    ""
)</f>
        <v>No</v>
      </c>
      <c r="O295" s="28" t="str" cm="1">
        <f t="array" ref="O295">IF(
    ROW()-ROW($D$8)+1 &lt;= ROWS(_xlfn.ANCHORARRAY(_Helper_FilterResults!$A$1)),
    INDEX(_xlfn.ANCHORARRAY(_Helper_FilterResults!$A$1), ROW()-ROW($D$8)+1, 12),
    ""
)</f>
        <v>NA</v>
      </c>
      <c r="P295" s="33" t="str" cm="1">
        <f t="array" ref="P295">IF(
    ROW()-ROW($D$8)+1 &lt;= ROWS(_xlfn.ANCHORARRAY(_Helper_FilterResults!$A$1)),
    INDEX(_xlfn.ANCHORARRAY(_Helper_FilterResults!$A$1), ROW()-ROW($D$8)+1, 13),
    ""
)</f>
        <v>General Acute Care Hospital</v>
      </c>
      <c r="Q295" s="33" t="str" cm="1">
        <f t="array" ref="Q295">IF(
    ROW()-ROW($D$8)+1 &lt;= ROWS(_xlfn.ANCHORARRAY(_Helper_FilterResults!$A$1)),
    INDEX(_xlfn.ANCHORARRAY(_Helper_FilterResults!$A$1), ROW()-ROW($D$8)+1, 14),
    ""
)</f>
        <v>Non-Profit Corporation</v>
      </c>
    </row>
    <row r="296" spans="4:17" x14ac:dyDescent="0.3">
      <c r="D296" s="5" cm="1">
        <f t="array" ref="D296">IF(
    ROW()-ROW($D$8)+1 &lt;= ROWS(_xlfn.ANCHORARRAY(_Helper_FilterResults!$A$1)),
    INDEX(_xlfn.ANCHORARRAY(_Helper_FilterResults!$A$1), ROW()-ROW($D$8)+1, 1),
    ""
)</f>
        <v>106334048</v>
      </c>
      <c r="E296" s="5" t="str" cm="1">
        <f t="array" ref="E296">IF(
    ROW()-ROW($D$8)+1 &lt;= ROWS(_xlfn.ANCHORARRAY(_Helper_FilterResults!$A$1)),
    INDEX(_xlfn.ANCHORARRAY(_Helper_FilterResults!$A$1), ROW()-ROW($D$8)+1, 2),
    ""
)</f>
        <v>KAISER FOUNDATION HOSPITAL - MORENO VALLEY</v>
      </c>
      <c r="F296" s="5" t="str" cm="1">
        <f t="array" ref="F296">IF(
    ROW()-ROW($D$8)+1 &lt;= ROWS(_xlfn.ANCHORARRAY(_Helper_FilterResults!$A$1)),
    INDEX(_xlfn.ANCHORARRAY(_Helper_FilterResults!$A$1), ROW()-ROW($D$8)+1, 3),
    ""
)</f>
        <v>27300 IRIS AVENUE</v>
      </c>
      <c r="G296" s="5" t="str" cm="1">
        <f t="array" ref="G296">IF(
    ROW()-ROW($D$8)+1 &lt;= ROWS(_xlfn.ANCHORARRAY(_Helper_FilterResults!$A$1)),
    INDEX(_xlfn.ANCHORARRAY(_Helper_FilterResults!$A$1), ROW()-ROW($D$8)+1, 4),
    ""
)</f>
        <v>MORENO VALLEY</v>
      </c>
      <c r="H296" s="5" cm="1">
        <f t="array" ref="H296">IF(
    ROW()-ROW($D$8)+1 &lt;= ROWS(_xlfn.ANCHORARRAY(_Helper_FilterResults!$A$1)),
    INDEX(_xlfn.ANCHORARRAY(_Helper_FilterResults!$A$1), ROW()-ROW($D$8)+1, 5),
    ""
)</f>
        <v>92555</v>
      </c>
      <c r="I296" s="28" t="str" cm="1">
        <f t="array" ref="I296">IF(
    ROW()-ROW($D$8)+1 &lt;= ROWS(_xlfn.ANCHORARRAY(_Helper_FilterResults!$A$1)),
    INDEX(_xlfn.ANCHORARRAY(_Helper_FilterResults!$A$1), ROW()-ROW($D$8)+1, 6),
    ""
)</f>
        <v>District 60</v>
      </c>
      <c r="J296" s="28" t="str" cm="1">
        <f t="array" ref="J296">IF(
    ROW()-ROW($D$8)+1 &lt;= ROWS(_xlfn.ANCHORARRAY(_Helper_FilterResults!$A$1)),
    INDEX(_xlfn.ANCHORARRAY(_Helper_FilterResults!$A$1), ROW()-ROW($D$8)+1, 7),
    ""
)</f>
        <v>District 31</v>
      </c>
      <c r="K296" s="28" t="str" cm="1">
        <f t="array" ref="K296">IF(
    ROW()-ROW($D$8)+1 &lt;= ROWS(_xlfn.ANCHORARRAY(_Helper_FilterResults!$A$1)),
    INDEX(_xlfn.ANCHORARRAY(_Helper_FilterResults!$A$1), ROW()-ROW($D$8)+1, 8),
    ""
)</f>
        <v>District 39</v>
      </c>
      <c r="L296" s="28" t="str" cm="1">
        <f t="array" ref="L296">IF(
    ROW()-ROW($D$8)+1 &lt;= ROWS(_xlfn.ANCHORARRAY(_Helper_FilterResults!$A$1)),
    INDEX(_xlfn.ANCHORARRAY(_Helper_FilterResults!$A$1), ROW()-ROW($D$8)+1, 9),
    ""
)</f>
        <v>District 39</v>
      </c>
      <c r="M296" s="28" t="str" cm="1">
        <f t="array" ref="M296">IF(
    ROW()-ROW($D$8)+1 &lt;= ROWS(_xlfn.ANCHORARRAY(_Helper_FilterResults!$A$1)),
    INDEX(_xlfn.ANCHORARRAY(_Helper_FilterResults!$A$1), ROW()-ROW($D$8)+1, 10),
    ""
)</f>
        <v>No</v>
      </c>
      <c r="N296" s="34" t="str" cm="1">
        <f t="array" ref="N296">IF(
    ROW()-ROW($D$8)+1 &lt;= ROWS(_xlfn.ANCHORARRAY(_Helper_FilterResults!$A$1)),
    INDEX(_xlfn.ANCHORARRAY(_Helper_FilterResults!$A$1), ROW()-ROW($D$8)+1, 11),
    ""
)</f>
        <v>No</v>
      </c>
      <c r="O296" s="28" t="str" cm="1">
        <f t="array" ref="O296">IF(
    ROW()-ROW($D$8)+1 &lt;= ROWS(_xlfn.ANCHORARRAY(_Helper_FilterResults!$A$1)),
    INDEX(_xlfn.ANCHORARRAY(_Helper_FilterResults!$A$1), ROW()-ROW($D$8)+1, 12),
    ""
)</f>
        <v>NA</v>
      </c>
      <c r="P296" s="33" t="str" cm="1">
        <f t="array" ref="P296">IF(
    ROW()-ROW($D$8)+1 &lt;= ROWS(_xlfn.ANCHORARRAY(_Helper_FilterResults!$A$1)),
    INDEX(_xlfn.ANCHORARRAY(_Helper_FilterResults!$A$1), ROW()-ROW($D$8)+1, 13),
    ""
)</f>
        <v>General Acute Care Hospital</v>
      </c>
      <c r="Q296" s="33" t="str" cm="1">
        <f t="array" ref="Q296">IF(
    ROW()-ROW($D$8)+1 &lt;= ROWS(_xlfn.ANCHORARRAY(_Helper_FilterResults!$A$1)),
    INDEX(_xlfn.ANCHORARRAY(_Helper_FilterResults!$A$1), ROW()-ROW($D$8)+1, 14),
    ""
)</f>
        <v>Non-Profit Corporation</v>
      </c>
    </row>
    <row r="297" spans="4:17" x14ac:dyDescent="0.3">
      <c r="D297" s="5" cm="1">
        <f t="array" ref="D297">IF(
    ROW()-ROW($D$8)+1 &lt;= ROWS(_xlfn.ANCHORARRAY(_Helper_FilterResults!$A$1)),
    INDEX(_xlfn.ANCHORARRAY(_Helper_FilterResults!$A$1), ROW()-ROW($D$8)+1, 1),
    ""
)</f>
        <v>106334068</v>
      </c>
      <c r="E297" s="5" t="str" cm="1">
        <f t="array" ref="E297">IF(
    ROW()-ROW($D$8)+1 &lt;= ROWS(_xlfn.ANCHORARRAY(_Helper_FilterResults!$A$1)),
    INDEX(_xlfn.ANCHORARRAY(_Helper_FilterResults!$A$1), ROW()-ROW($D$8)+1, 2),
    ""
)</f>
        <v>SOUTHWEST HEALTHCARE RANCHO SPRINGS HOSPITAL</v>
      </c>
      <c r="F297" s="5" t="str" cm="1">
        <f t="array" ref="F297">IF(
    ROW()-ROW($D$8)+1 &lt;= ROWS(_xlfn.ANCHORARRAY(_Helper_FilterResults!$A$1)),
    INDEX(_xlfn.ANCHORARRAY(_Helper_FilterResults!$A$1), ROW()-ROW($D$8)+1, 3),
    ""
)</f>
        <v>25500 MEDICAL CENTER DRIVE</v>
      </c>
      <c r="G297" s="5" t="str" cm="1">
        <f t="array" ref="G297">IF(
    ROW()-ROW($D$8)+1 &lt;= ROWS(_xlfn.ANCHORARRAY(_Helper_FilterResults!$A$1)),
    INDEX(_xlfn.ANCHORARRAY(_Helper_FilterResults!$A$1), ROW()-ROW($D$8)+1, 4),
    ""
)</f>
        <v>MURRIETA</v>
      </c>
      <c r="H297" s="5" cm="1">
        <f t="array" ref="H297">IF(
    ROW()-ROW($D$8)+1 &lt;= ROWS(_xlfn.ANCHORARRAY(_Helper_FilterResults!$A$1)),
    INDEX(_xlfn.ANCHORARRAY(_Helper_FilterResults!$A$1), ROW()-ROW($D$8)+1, 5),
    ""
)</f>
        <v>92562</v>
      </c>
      <c r="I297" s="28" t="str" cm="1">
        <f t="array" ref="I297">IF(
    ROW()-ROW($D$8)+1 &lt;= ROWS(_xlfn.ANCHORARRAY(_Helper_FilterResults!$A$1)),
    INDEX(_xlfn.ANCHORARRAY(_Helper_FilterResults!$A$1), ROW()-ROW($D$8)+1, 6),
    ""
)</f>
        <v>District 71</v>
      </c>
      <c r="J297" s="28" t="str" cm="1">
        <f t="array" ref="J297">IF(
    ROW()-ROW($D$8)+1 &lt;= ROWS(_xlfn.ANCHORARRAY(_Helper_FilterResults!$A$1)),
    INDEX(_xlfn.ANCHORARRAY(_Helper_FilterResults!$A$1), ROW()-ROW($D$8)+1, 7),
    ""
)</f>
        <v>District 32</v>
      </c>
      <c r="K297" s="28" t="str" cm="1">
        <f t="array" ref="K297">IF(
    ROW()-ROW($D$8)+1 &lt;= ROWS(_xlfn.ANCHORARRAY(_Helper_FilterResults!$A$1)),
    INDEX(_xlfn.ANCHORARRAY(_Helper_FilterResults!$A$1), ROW()-ROW($D$8)+1, 8),
    ""
)</f>
        <v>District 48</v>
      </c>
      <c r="L297" s="28" t="str" cm="1">
        <f t="array" ref="L297">IF(
    ROW()-ROW($D$8)+1 &lt;= ROWS(_xlfn.ANCHORARRAY(_Helper_FilterResults!$A$1)),
    INDEX(_xlfn.ANCHORARRAY(_Helper_FilterResults!$A$1), ROW()-ROW($D$8)+1, 9),
    ""
)</f>
        <v>District 40</v>
      </c>
      <c r="M297" s="28" t="str" cm="1">
        <f t="array" ref="M297">IF(
    ROW()-ROW($D$8)+1 &lt;= ROWS(_xlfn.ANCHORARRAY(_Helper_FilterResults!$A$1)),
    INDEX(_xlfn.ANCHORARRAY(_Helper_FilterResults!$A$1), ROW()-ROW($D$8)+1, 10),
    ""
)</f>
        <v>No</v>
      </c>
      <c r="N297" s="34" t="str" cm="1">
        <f t="array" ref="N297">IF(
    ROW()-ROW($D$8)+1 &lt;= ROWS(_xlfn.ANCHORARRAY(_Helper_FilterResults!$A$1)),
    INDEX(_xlfn.ANCHORARRAY(_Helper_FilterResults!$A$1), ROW()-ROW($D$8)+1, 11),
    ""
)</f>
        <v>No</v>
      </c>
      <c r="O297" s="28" t="str" cm="1">
        <f t="array" ref="O297">IF(
    ROW()-ROW($D$8)+1 &lt;= ROWS(_xlfn.ANCHORARRAY(_Helper_FilterResults!$A$1)),
    INDEX(_xlfn.ANCHORARRAY(_Helper_FilterResults!$A$1), ROW()-ROW($D$8)+1, 12),
    ""
)</f>
        <v>NA</v>
      </c>
      <c r="P297" s="33" t="str" cm="1">
        <f t="array" ref="P297">IF(
    ROW()-ROW($D$8)+1 &lt;= ROWS(_xlfn.ANCHORARRAY(_Helper_FilterResults!$A$1)),
    INDEX(_xlfn.ANCHORARRAY(_Helper_FilterResults!$A$1), ROW()-ROW($D$8)+1, 13),
    ""
)</f>
        <v>General Acute Care Hospital</v>
      </c>
      <c r="Q297" s="33" t="str" cm="1">
        <f t="array" ref="Q297">IF(
    ROW()-ROW($D$8)+1 &lt;= ROWS(_xlfn.ANCHORARRAY(_Helper_FilterResults!$A$1)),
    INDEX(_xlfn.ANCHORARRAY(_Helper_FilterResults!$A$1), ROW()-ROW($D$8)+1, 14),
    ""
)</f>
        <v>Investor - Corporation</v>
      </c>
    </row>
    <row r="298" spans="4:17" x14ac:dyDescent="0.3">
      <c r="D298" s="5" cm="1">
        <f t="array" ref="D298">IF(
    ROW()-ROW($D$8)+1 &lt;= ROWS(_xlfn.ANCHORARRAY(_Helper_FilterResults!$A$1)),
    INDEX(_xlfn.ANCHORARRAY(_Helper_FilterResults!$A$1), ROW()-ROW($D$8)+1, 1),
    ""
)</f>
        <v>106334457</v>
      </c>
      <c r="E298" s="5" t="str" cm="1">
        <f t="array" ref="E298">IF(
    ROW()-ROW($D$8)+1 &lt;= ROWS(_xlfn.ANCHORARRAY(_Helper_FilterResults!$A$1)),
    INDEX(_xlfn.ANCHORARRAY(_Helper_FilterResults!$A$1), ROW()-ROW($D$8)+1, 2),
    ""
)</f>
        <v>TELECARE RIVERSIDE COUNTY PSYCHIATRIC HEALTH FACILITY</v>
      </c>
      <c r="F298" s="5" t="str" cm="1">
        <f t="array" ref="F298">IF(
    ROW()-ROW($D$8)+1 &lt;= ROWS(_xlfn.ANCHORARRAY(_Helper_FilterResults!$A$1)),
    INDEX(_xlfn.ANCHORARRAY(_Helper_FilterResults!$A$1), ROW()-ROW($D$8)+1, 3),
    ""
)</f>
        <v>47-915 OASIS STREET</v>
      </c>
      <c r="G298" s="5" t="str" cm="1">
        <f t="array" ref="G298">IF(
    ROW()-ROW($D$8)+1 &lt;= ROWS(_xlfn.ANCHORARRAY(_Helper_FilterResults!$A$1)),
    INDEX(_xlfn.ANCHORARRAY(_Helper_FilterResults!$A$1), ROW()-ROW($D$8)+1, 4),
    ""
)</f>
        <v>INDIO</v>
      </c>
      <c r="H298" s="5" cm="1">
        <f t="array" ref="H298">IF(
    ROW()-ROW($D$8)+1 &lt;= ROWS(_xlfn.ANCHORARRAY(_Helper_FilterResults!$A$1)),
    INDEX(_xlfn.ANCHORARRAY(_Helper_FilterResults!$A$1), ROW()-ROW($D$8)+1, 5),
    ""
)</f>
        <v>92201</v>
      </c>
      <c r="I298" s="28" t="str" cm="1">
        <f t="array" ref="I298">IF(
    ROW()-ROW($D$8)+1 &lt;= ROWS(_xlfn.ANCHORARRAY(_Helper_FilterResults!$A$1)),
    INDEX(_xlfn.ANCHORARRAY(_Helper_FilterResults!$A$1), ROW()-ROW($D$8)+1, 6),
    ""
)</f>
        <v>District 36</v>
      </c>
      <c r="J298" s="28" t="str" cm="1">
        <f t="array" ref="J298">IF(
    ROW()-ROW($D$8)+1 &lt;= ROWS(_xlfn.ANCHORARRAY(_Helper_FilterResults!$A$1)),
    INDEX(_xlfn.ANCHORARRAY(_Helper_FilterResults!$A$1), ROW()-ROW($D$8)+1, 7),
    ""
)</f>
        <v>District 18</v>
      </c>
      <c r="K298" s="28" t="str" cm="1">
        <f t="array" ref="K298">IF(
    ROW()-ROW($D$8)+1 &lt;= ROWS(_xlfn.ANCHORARRAY(_Helper_FilterResults!$A$1)),
    INDEX(_xlfn.ANCHORARRAY(_Helper_FilterResults!$A$1), ROW()-ROW($D$8)+1, 8),
    ""
)</f>
        <v>District 25</v>
      </c>
      <c r="L298" s="28" t="str" cm="1">
        <f t="array" ref="L298">IF(
    ROW()-ROW($D$8)+1 &lt;= ROWS(_xlfn.ANCHORARRAY(_Helper_FilterResults!$A$1)),
    INDEX(_xlfn.ANCHORARRAY(_Helper_FilterResults!$A$1), ROW()-ROW($D$8)+1, 9),
    ""
)</f>
        <v>District 25</v>
      </c>
      <c r="M298" s="28" t="str" cm="1">
        <f t="array" ref="M298">IF(
    ROW()-ROW($D$8)+1 &lt;= ROWS(_xlfn.ANCHORARRAY(_Helper_FilterResults!$A$1)),
    INDEX(_xlfn.ANCHORARRAY(_Helper_FilterResults!$A$1), ROW()-ROW($D$8)+1, 10),
    ""
)</f>
        <v>No</v>
      </c>
      <c r="N298" s="34" t="str" cm="1">
        <f t="array" ref="N298">IF(
    ROW()-ROW($D$8)+1 &lt;= ROWS(_xlfn.ANCHORARRAY(_Helper_FilterResults!$A$1)),
    INDEX(_xlfn.ANCHORARRAY(_Helper_FilterResults!$A$1), ROW()-ROW($D$8)+1, 11),
    ""
)</f>
        <v>No</v>
      </c>
      <c r="O298" s="28" t="str" cm="1">
        <f t="array" ref="O298">IF(
    ROW()-ROW($D$8)+1 &lt;= ROWS(_xlfn.ANCHORARRAY(_Helper_FilterResults!$A$1)),
    INDEX(_xlfn.ANCHORARRAY(_Helper_FilterResults!$A$1), ROW()-ROW($D$8)+1, 12),
    ""
)</f>
        <v>NA</v>
      </c>
      <c r="P298" s="33" t="str" cm="1">
        <f t="array" ref="P298">IF(
    ROW()-ROW($D$8)+1 &lt;= ROWS(_xlfn.ANCHORARRAY(_Helper_FilterResults!$A$1)),
    INDEX(_xlfn.ANCHORARRAY(_Helper_FilterResults!$A$1), ROW()-ROW($D$8)+1, 13),
    ""
)</f>
        <v>Psychiatric Health Facility</v>
      </c>
      <c r="Q298" s="33" t="str" cm="1">
        <f t="array" ref="Q298">IF(
    ROW()-ROW($D$8)+1 &lt;= ROWS(_xlfn.ANCHORARRAY(_Helper_FilterResults!$A$1)),
    INDEX(_xlfn.ANCHORARRAY(_Helper_FilterResults!$A$1), ROW()-ROW($D$8)+1, 14),
    ""
)</f>
        <v>Investor - Corporation</v>
      </c>
    </row>
    <row r="299" spans="4:17" x14ac:dyDescent="0.3">
      <c r="D299" s="5" cm="1">
        <f t="array" ref="D299">IF(
    ROW()-ROW($D$8)+1 &lt;= ROWS(_xlfn.ANCHORARRAY(_Helper_FilterResults!$A$1)),
    INDEX(_xlfn.ANCHORARRAY(_Helper_FilterResults!$A$1), ROW()-ROW($D$8)+1, 1),
    ""
)</f>
        <v>106334487</v>
      </c>
      <c r="E299" s="5" t="str" cm="1">
        <f t="array" ref="E299">IF(
    ROW()-ROW($D$8)+1 &lt;= ROWS(_xlfn.ANCHORARRAY(_Helper_FilterResults!$A$1)),
    INDEX(_xlfn.ANCHORARRAY(_Helper_FilterResults!$A$1), ROW()-ROW($D$8)+1, 2),
    ""
)</f>
        <v>RIVERSIDE UNIVERSITY HEALTH SYSTEM - MEDICAL CENTER</v>
      </c>
      <c r="F299" s="5" t="str" cm="1">
        <f t="array" ref="F299">IF(
    ROW()-ROW($D$8)+1 &lt;= ROWS(_xlfn.ANCHORARRAY(_Helper_FilterResults!$A$1)),
    INDEX(_xlfn.ANCHORARRAY(_Helper_FilterResults!$A$1), ROW()-ROW($D$8)+1, 3),
    ""
)</f>
        <v>26520 CACTUS AVENUE</v>
      </c>
      <c r="G299" s="5" t="str" cm="1">
        <f t="array" ref="G299">IF(
    ROW()-ROW($D$8)+1 &lt;= ROWS(_xlfn.ANCHORARRAY(_Helper_FilterResults!$A$1)),
    INDEX(_xlfn.ANCHORARRAY(_Helper_FilterResults!$A$1), ROW()-ROW($D$8)+1, 4),
    ""
)</f>
        <v>MORENO VALLEY</v>
      </c>
      <c r="H299" s="5" cm="1">
        <f t="array" ref="H299">IF(
    ROW()-ROW($D$8)+1 &lt;= ROWS(_xlfn.ANCHORARRAY(_Helper_FilterResults!$A$1)),
    INDEX(_xlfn.ANCHORARRAY(_Helper_FilterResults!$A$1), ROW()-ROW($D$8)+1, 5),
    ""
)</f>
        <v>92555</v>
      </c>
      <c r="I299" s="28" t="str" cm="1">
        <f t="array" ref="I299">IF(
    ROW()-ROW($D$8)+1 &lt;= ROWS(_xlfn.ANCHORARRAY(_Helper_FilterResults!$A$1)),
    INDEX(_xlfn.ANCHORARRAY(_Helper_FilterResults!$A$1), ROW()-ROW($D$8)+1, 6),
    ""
)</f>
        <v>District 60</v>
      </c>
      <c r="J299" s="28" t="str" cm="1">
        <f t="array" ref="J299">IF(
    ROW()-ROW($D$8)+1 &lt;= ROWS(_xlfn.ANCHORARRAY(_Helper_FilterResults!$A$1)),
    INDEX(_xlfn.ANCHORARRAY(_Helper_FilterResults!$A$1), ROW()-ROW($D$8)+1, 7),
    ""
)</f>
        <v>District 31</v>
      </c>
      <c r="K299" s="28" t="str" cm="1">
        <f t="array" ref="K299">IF(
    ROW()-ROW($D$8)+1 &lt;= ROWS(_xlfn.ANCHORARRAY(_Helper_FilterResults!$A$1)),
    INDEX(_xlfn.ANCHORARRAY(_Helper_FilterResults!$A$1), ROW()-ROW($D$8)+1, 8),
    ""
)</f>
        <v>District 39</v>
      </c>
      <c r="L299" s="28" t="str" cm="1">
        <f t="array" ref="L299">IF(
    ROW()-ROW($D$8)+1 &lt;= ROWS(_xlfn.ANCHORARRAY(_Helper_FilterResults!$A$1)),
    INDEX(_xlfn.ANCHORARRAY(_Helper_FilterResults!$A$1), ROW()-ROW($D$8)+1, 9),
    ""
)</f>
        <v>District 39</v>
      </c>
      <c r="M299" s="28" t="str" cm="1">
        <f t="array" ref="M299">IF(
    ROW()-ROW($D$8)+1 &lt;= ROWS(_xlfn.ANCHORARRAY(_Helper_FilterResults!$A$1)),
    INDEX(_xlfn.ANCHORARRAY(_Helper_FilterResults!$A$1), ROW()-ROW($D$8)+1, 10),
    ""
)</f>
        <v>Yes</v>
      </c>
      <c r="N299" s="34" t="str" cm="1">
        <f t="array" ref="N299">IF(
    ROW()-ROW($D$8)+1 &lt;= ROWS(_xlfn.ANCHORARRAY(_Helper_FilterResults!$A$1)),
    INDEX(_xlfn.ANCHORARRAY(_Helper_FilterResults!$A$1), ROW()-ROW($D$8)+1, 11),
    ""
)</f>
        <v>No</v>
      </c>
      <c r="O299" s="28" t="str" cm="1">
        <f t="array" ref="O299">IF(
    ROW()-ROW($D$8)+1 &lt;= ROWS(_xlfn.ANCHORARRAY(_Helper_FilterResults!$A$1)),
    INDEX(_xlfn.ANCHORARRAY(_Helper_FilterResults!$A$1), ROW()-ROW($D$8)+1, 12),
    ""
)</f>
        <v>Level II &amp; Level II - Ped</v>
      </c>
      <c r="P299" s="33" t="str" cm="1">
        <f t="array" ref="P299">IF(
    ROW()-ROW($D$8)+1 &lt;= ROWS(_xlfn.ANCHORARRAY(_Helper_FilterResults!$A$1)),
    INDEX(_xlfn.ANCHORARRAY(_Helper_FilterResults!$A$1), ROW()-ROW($D$8)+1, 13),
    ""
)</f>
        <v>General Acute Care Hospital</v>
      </c>
      <c r="Q299" s="33" t="str" cm="1">
        <f t="array" ref="Q299">IF(
    ROW()-ROW($D$8)+1 &lt;= ROWS(_xlfn.ANCHORARRAY(_Helper_FilterResults!$A$1)),
    INDEX(_xlfn.ANCHORARRAY(_Helper_FilterResults!$A$1), ROW()-ROW($D$8)+1, 14),
    ""
)</f>
        <v>City or County</v>
      </c>
    </row>
    <row r="300" spans="4:17" x14ac:dyDescent="0.3">
      <c r="D300" s="5" cm="1">
        <f t="array" ref="D300">IF(
    ROW()-ROW($D$8)+1 &lt;= ROWS(_xlfn.ANCHORARRAY(_Helper_FilterResults!$A$1)),
    INDEX(_xlfn.ANCHORARRAY(_Helper_FilterResults!$A$1), ROW()-ROW($D$8)+1, 1),
    ""
)</f>
        <v>106334533</v>
      </c>
      <c r="E300" s="5" t="str" cm="1">
        <f t="array" ref="E300">IF(
    ROW()-ROW($D$8)+1 &lt;= ROWS(_xlfn.ANCHORARRAY(_Helper_FilterResults!$A$1)),
    INDEX(_xlfn.ANCHORARRAY(_Helper_FilterResults!$A$1), ROW()-ROW($D$8)+1, 2),
    ""
)</f>
        <v>REHABILITATION HOSPITAL OF SOUTHERN CALIFORNIA</v>
      </c>
      <c r="F300" s="5" t="str" cm="1">
        <f t="array" ref="F300">IF(
    ROW()-ROW($D$8)+1 &lt;= ROWS(_xlfn.ANCHORARRAY(_Helper_FilterResults!$A$1)),
    INDEX(_xlfn.ANCHORARRAY(_Helper_FilterResults!$A$1), ROW()-ROW($D$8)+1, 3),
    ""
)</f>
        <v>70077 RAMON RD</v>
      </c>
      <c r="G300" s="5" t="str" cm="1">
        <f t="array" ref="G300">IF(
    ROW()-ROW($D$8)+1 &lt;= ROWS(_xlfn.ANCHORARRAY(_Helper_FilterResults!$A$1)),
    INDEX(_xlfn.ANCHORARRAY(_Helper_FilterResults!$A$1), ROW()-ROW($D$8)+1, 4),
    ""
)</f>
        <v>RANCHO MIRAGE</v>
      </c>
      <c r="H300" s="5" cm="1">
        <f t="array" ref="H300">IF(
    ROW()-ROW($D$8)+1 &lt;= ROWS(_xlfn.ANCHORARRAY(_Helper_FilterResults!$A$1)),
    INDEX(_xlfn.ANCHORARRAY(_Helper_FilterResults!$A$1), ROW()-ROW($D$8)+1, 5),
    ""
)</f>
        <v>92270</v>
      </c>
      <c r="I300" s="28" t="str" cm="1">
        <f t="array" ref="I300">IF(
    ROW()-ROW($D$8)+1 &lt;= ROWS(_xlfn.ANCHORARRAY(_Helper_FilterResults!$A$1)),
    INDEX(_xlfn.ANCHORARRAY(_Helper_FilterResults!$A$1), ROW()-ROW($D$8)+1, 6),
    ""
)</f>
        <v>District 47</v>
      </c>
      <c r="J300" s="28" t="str" cm="1">
        <f t="array" ref="J300">IF(
    ROW()-ROW($D$8)+1 &lt;= ROWS(_xlfn.ANCHORARRAY(_Helper_FilterResults!$A$1)),
    INDEX(_xlfn.ANCHORARRAY(_Helper_FilterResults!$A$1), ROW()-ROW($D$8)+1, 7),
    ""
)</f>
        <v>District 19</v>
      </c>
      <c r="K300" s="28" t="str" cm="1">
        <f t="array" ref="K300">IF(
    ROW()-ROW($D$8)+1 &lt;= ROWS(_xlfn.ANCHORARRAY(_Helper_FilterResults!$A$1)),
    INDEX(_xlfn.ANCHORARRAY(_Helper_FilterResults!$A$1), ROW()-ROW($D$8)+1, 8),
    ""
)</f>
        <v>District 41</v>
      </c>
      <c r="L300" s="28" t="str" cm="1">
        <f t="array" ref="L300">IF(
    ROW()-ROW($D$8)+1 &lt;= ROWS(_xlfn.ANCHORARRAY(_Helper_FilterResults!$A$1)),
    INDEX(_xlfn.ANCHORARRAY(_Helper_FilterResults!$A$1), ROW()-ROW($D$8)+1, 9),
    ""
)</f>
        <v>District 25</v>
      </c>
      <c r="M300" s="28" t="str" cm="1">
        <f t="array" ref="M300">IF(
    ROW()-ROW($D$8)+1 &lt;= ROWS(_xlfn.ANCHORARRAY(_Helper_FilterResults!$A$1)),
    INDEX(_xlfn.ANCHORARRAY(_Helper_FilterResults!$A$1), ROW()-ROW($D$8)+1, 10),
    ""
)</f>
        <v>No</v>
      </c>
      <c r="N300" s="34" t="str" cm="1">
        <f t="array" ref="N300">IF(
    ROW()-ROW($D$8)+1 &lt;= ROWS(_xlfn.ANCHORARRAY(_Helper_FilterResults!$A$1)),
    INDEX(_xlfn.ANCHORARRAY(_Helper_FilterResults!$A$1), ROW()-ROW($D$8)+1, 11),
    ""
)</f>
        <v>No</v>
      </c>
      <c r="O300" s="28" t="str" cm="1">
        <f t="array" ref="O300">IF(
    ROW()-ROW($D$8)+1 &lt;= ROWS(_xlfn.ANCHORARRAY(_Helper_FilterResults!$A$1)),
    INDEX(_xlfn.ANCHORARRAY(_Helper_FilterResults!$A$1), ROW()-ROW($D$8)+1, 12),
    ""
)</f>
        <v>NA</v>
      </c>
      <c r="P300" s="33" t="str" cm="1">
        <f t="array" ref="P300">IF(
    ROW()-ROW($D$8)+1 &lt;= ROWS(_xlfn.ANCHORARRAY(_Helper_FilterResults!$A$1)),
    INDEX(_xlfn.ANCHORARRAY(_Helper_FilterResults!$A$1), ROW()-ROW($D$8)+1, 13),
    ""
)</f>
        <v>General Acute Care Hospital</v>
      </c>
      <c r="Q300" s="33" t="str" cm="1">
        <f t="array" ref="Q300">IF(
    ROW()-ROW($D$8)+1 &lt;= ROWS(_xlfn.ANCHORARRAY(_Helper_FilterResults!$A$1)),
    INDEX(_xlfn.ANCHORARRAY(_Helper_FilterResults!$A$1), ROW()-ROW($D$8)+1, 14),
    ""
)</f>
        <v>Investor - LLC</v>
      </c>
    </row>
    <row r="301" spans="4:17" x14ac:dyDescent="0.3">
      <c r="D301" s="5" cm="1">
        <f t="array" ref="D301">IF(
    ROW()-ROW($D$8)+1 &lt;= ROWS(_xlfn.ANCHORARRAY(_Helper_FilterResults!$A$1)),
    INDEX(_xlfn.ANCHORARRAY(_Helper_FilterResults!$A$1), ROW()-ROW($D$8)+1, 1),
    ""
)</f>
        <v>106334564</v>
      </c>
      <c r="E301" s="5" t="str" cm="1">
        <f t="array" ref="E301">IF(
    ROW()-ROW($D$8)+1 &lt;= ROWS(_xlfn.ANCHORARRAY(_Helper_FilterResults!$A$1)),
    INDEX(_xlfn.ANCHORARRAY(_Helper_FilterResults!$A$1), ROW()-ROW($D$8)+1, 2),
    ""
)</f>
        <v>TEMECULA VALLEY HOSPITAL</v>
      </c>
      <c r="F301" s="5" t="str" cm="1">
        <f t="array" ref="F301">IF(
    ROW()-ROW($D$8)+1 &lt;= ROWS(_xlfn.ANCHORARRAY(_Helper_FilterResults!$A$1)),
    INDEX(_xlfn.ANCHORARRAY(_Helper_FilterResults!$A$1), ROW()-ROW($D$8)+1, 3),
    ""
)</f>
        <v>31700 TEMECULA PKWY</v>
      </c>
      <c r="G301" s="5" t="str" cm="1">
        <f t="array" ref="G301">IF(
    ROW()-ROW($D$8)+1 &lt;= ROWS(_xlfn.ANCHORARRAY(_Helper_FilterResults!$A$1)),
    INDEX(_xlfn.ANCHORARRAY(_Helper_FilterResults!$A$1), ROW()-ROW($D$8)+1, 4),
    ""
)</f>
        <v>TEMECULA</v>
      </c>
      <c r="H301" s="5" cm="1">
        <f t="array" ref="H301">IF(
    ROW()-ROW($D$8)+1 &lt;= ROWS(_xlfn.ANCHORARRAY(_Helper_FilterResults!$A$1)),
    INDEX(_xlfn.ANCHORARRAY(_Helper_FilterResults!$A$1), ROW()-ROW($D$8)+1, 5),
    ""
)</f>
        <v>92592</v>
      </c>
      <c r="I301" s="28" t="str" cm="1">
        <f t="array" ref="I301">IF(
    ROW()-ROW($D$8)+1 &lt;= ROWS(_xlfn.ANCHORARRAY(_Helper_FilterResults!$A$1)),
    INDEX(_xlfn.ANCHORARRAY(_Helper_FilterResults!$A$1), ROW()-ROW($D$8)+1, 6),
    ""
)</f>
        <v>District 71</v>
      </c>
      <c r="J301" s="28" t="str" cm="1">
        <f t="array" ref="J301">IF(
    ROW()-ROW($D$8)+1 &lt;= ROWS(_xlfn.ANCHORARRAY(_Helper_FilterResults!$A$1)),
    INDEX(_xlfn.ANCHORARRAY(_Helper_FilterResults!$A$1), ROW()-ROW($D$8)+1, 7),
    ""
)</f>
        <v>District 32</v>
      </c>
      <c r="K301" s="28" t="str" cm="1">
        <f t="array" ref="K301">IF(
    ROW()-ROW($D$8)+1 &lt;= ROWS(_xlfn.ANCHORARRAY(_Helper_FilterResults!$A$1)),
    INDEX(_xlfn.ANCHORARRAY(_Helper_FilterResults!$A$1), ROW()-ROW($D$8)+1, 8),
    ""
)</f>
        <v>District 48</v>
      </c>
      <c r="L301" s="28" t="str" cm="1">
        <f t="array" ref="L301">IF(
    ROW()-ROW($D$8)+1 &lt;= ROWS(_xlfn.ANCHORARRAY(_Helper_FilterResults!$A$1)),
    INDEX(_xlfn.ANCHORARRAY(_Helper_FilterResults!$A$1), ROW()-ROW($D$8)+1, 9),
    ""
)</f>
        <v>District 48</v>
      </c>
      <c r="M301" s="28" t="str" cm="1">
        <f t="array" ref="M301">IF(
    ROW()-ROW($D$8)+1 &lt;= ROWS(_xlfn.ANCHORARRAY(_Helper_FilterResults!$A$1)),
    INDEX(_xlfn.ANCHORARRAY(_Helper_FilterResults!$A$1), ROW()-ROW($D$8)+1, 10),
    ""
)</f>
        <v>No</v>
      </c>
      <c r="N301" s="34" t="str" cm="1">
        <f t="array" ref="N301">IF(
    ROW()-ROW($D$8)+1 &lt;= ROWS(_xlfn.ANCHORARRAY(_Helper_FilterResults!$A$1)),
    INDEX(_xlfn.ANCHORARRAY(_Helper_FilterResults!$A$1), ROW()-ROW($D$8)+1, 11),
    ""
)</f>
        <v>No</v>
      </c>
      <c r="O301" s="28" t="str" cm="1">
        <f t="array" ref="O301">IF(
    ROW()-ROW($D$8)+1 &lt;= ROWS(_xlfn.ANCHORARRAY(_Helper_FilterResults!$A$1)),
    INDEX(_xlfn.ANCHORARRAY(_Helper_FilterResults!$A$1), ROW()-ROW($D$8)+1, 12),
    ""
)</f>
        <v>NA</v>
      </c>
      <c r="P301" s="33" t="str" cm="1">
        <f t="array" ref="P301">IF(
    ROW()-ROW($D$8)+1 &lt;= ROWS(_xlfn.ANCHORARRAY(_Helper_FilterResults!$A$1)),
    INDEX(_xlfn.ANCHORARRAY(_Helper_FilterResults!$A$1), ROW()-ROW($D$8)+1, 13),
    ""
)</f>
        <v>General Acute Care Hospital</v>
      </c>
      <c r="Q301" s="33" t="str" cm="1">
        <f t="array" ref="Q301">IF(
    ROW()-ROW($D$8)+1 &lt;= ROWS(_xlfn.ANCHORARRAY(_Helper_FilterResults!$A$1)),
    INDEX(_xlfn.ANCHORARRAY(_Helper_FilterResults!$A$1), ROW()-ROW($D$8)+1, 14),
    ""
)</f>
        <v>Investor - Corporation</v>
      </c>
    </row>
    <row r="302" spans="4:17" x14ac:dyDescent="0.3">
      <c r="D302" s="5" cm="1">
        <f t="array" ref="D302">IF(
    ROW()-ROW($D$8)+1 &lt;= ROWS(_xlfn.ANCHORARRAY(_Helper_FilterResults!$A$1)),
    INDEX(_xlfn.ANCHORARRAY(_Helper_FilterResults!$A$1), ROW()-ROW($D$8)+1, 1),
    ""
)</f>
        <v>106334589</v>
      </c>
      <c r="E302" s="5" t="str" cm="1">
        <f t="array" ref="E302">IF(
    ROW()-ROW($D$8)+1 &lt;= ROWS(_xlfn.ANCHORARRAY(_Helper_FilterResults!$A$1)),
    INDEX(_xlfn.ANCHORARRAY(_Helper_FilterResults!$A$1), ROW()-ROW($D$8)+1, 2),
    ""
)</f>
        <v>LOMA LINDA UNIVERSITY MEDICAL CENTER-MURRIETA</v>
      </c>
      <c r="F302" s="5" t="str" cm="1">
        <f t="array" ref="F302">IF(
    ROW()-ROW($D$8)+1 &lt;= ROWS(_xlfn.ANCHORARRAY(_Helper_FilterResults!$A$1)),
    INDEX(_xlfn.ANCHORARRAY(_Helper_FilterResults!$A$1), ROW()-ROW($D$8)+1, 3),
    ""
)</f>
        <v>28062 BAXTER ROAD</v>
      </c>
      <c r="G302" s="5" t="str" cm="1">
        <f t="array" ref="G302">IF(
    ROW()-ROW($D$8)+1 &lt;= ROWS(_xlfn.ANCHORARRAY(_Helper_FilterResults!$A$1)),
    INDEX(_xlfn.ANCHORARRAY(_Helper_FilterResults!$A$1), ROW()-ROW($D$8)+1, 4),
    ""
)</f>
        <v>MURRIETA</v>
      </c>
      <c r="H302" s="5" cm="1">
        <f t="array" ref="H302">IF(
    ROW()-ROW($D$8)+1 &lt;= ROWS(_xlfn.ANCHORARRAY(_Helper_FilterResults!$A$1)),
    INDEX(_xlfn.ANCHORARRAY(_Helper_FilterResults!$A$1), ROW()-ROW($D$8)+1, 5),
    ""
)</f>
        <v>92563</v>
      </c>
      <c r="I302" s="28" t="str" cm="1">
        <f t="array" ref="I302">IF(
    ROW()-ROW($D$8)+1 &lt;= ROWS(_xlfn.ANCHORARRAY(_Helper_FilterResults!$A$1)),
    INDEX(_xlfn.ANCHORARRAY(_Helper_FilterResults!$A$1), ROW()-ROW($D$8)+1, 6),
    ""
)</f>
        <v>District 71</v>
      </c>
      <c r="J302" s="28" t="str" cm="1">
        <f t="array" ref="J302">IF(
    ROW()-ROW($D$8)+1 &lt;= ROWS(_xlfn.ANCHORARRAY(_Helper_FilterResults!$A$1)),
    INDEX(_xlfn.ANCHORARRAY(_Helper_FilterResults!$A$1), ROW()-ROW($D$8)+1, 7),
    ""
)</f>
        <v>District 32</v>
      </c>
      <c r="K302" s="28" t="str" cm="1">
        <f t="array" ref="K302">IF(
    ROW()-ROW($D$8)+1 &lt;= ROWS(_xlfn.ANCHORARRAY(_Helper_FilterResults!$A$1)),
    INDEX(_xlfn.ANCHORARRAY(_Helper_FilterResults!$A$1), ROW()-ROW($D$8)+1, 8),
    ""
)</f>
        <v>District 48</v>
      </c>
      <c r="L302" s="28" t="str" cm="1">
        <f t="array" ref="L302">IF(
    ROW()-ROW($D$8)+1 &lt;= ROWS(_xlfn.ANCHORARRAY(_Helper_FilterResults!$A$1)),
    INDEX(_xlfn.ANCHORARRAY(_Helper_FilterResults!$A$1), ROW()-ROW($D$8)+1, 9),
    ""
)</f>
        <v>District 40</v>
      </c>
      <c r="M302" s="28" t="str" cm="1">
        <f t="array" ref="M302">IF(
    ROW()-ROW($D$8)+1 &lt;= ROWS(_xlfn.ANCHORARRAY(_Helper_FilterResults!$A$1)),
    INDEX(_xlfn.ANCHORARRAY(_Helper_FilterResults!$A$1), ROW()-ROW($D$8)+1, 10),
    ""
)</f>
        <v>No</v>
      </c>
      <c r="N302" s="34" t="str" cm="1">
        <f t="array" ref="N302">IF(
    ROW()-ROW($D$8)+1 &lt;= ROWS(_xlfn.ANCHORARRAY(_Helper_FilterResults!$A$1)),
    INDEX(_xlfn.ANCHORARRAY(_Helper_FilterResults!$A$1), ROW()-ROW($D$8)+1, 11),
    ""
)</f>
        <v>No</v>
      </c>
      <c r="O302" s="28" t="str" cm="1">
        <f t="array" ref="O302">IF(
    ROW()-ROW($D$8)+1 &lt;= ROWS(_xlfn.ANCHORARRAY(_Helper_FilterResults!$A$1)),
    INDEX(_xlfn.ANCHORARRAY(_Helper_FilterResults!$A$1), ROW()-ROW($D$8)+1, 12),
    ""
)</f>
        <v>NA</v>
      </c>
      <c r="P302" s="33" t="str" cm="1">
        <f t="array" ref="P302">IF(
    ROW()-ROW($D$8)+1 &lt;= ROWS(_xlfn.ANCHORARRAY(_Helper_FilterResults!$A$1)),
    INDEX(_xlfn.ANCHORARRAY(_Helper_FilterResults!$A$1), ROW()-ROW($D$8)+1, 13),
    ""
)</f>
        <v>General Acute Care Hospital</v>
      </c>
      <c r="Q302" s="33" t="str" cm="1">
        <f t="array" ref="Q302">IF(
    ROW()-ROW($D$8)+1 &lt;= ROWS(_xlfn.ANCHORARRAY(_Helper_FilterResults!$A$1)),
    INDEX(_xlfn.ANCHORARRAY(_Helper_FilterResults!$A$1), ROW()-ROW($D$8)+1, 14),
    ""
)</f>
        <v>Non-Profit Corporation</v>
      </c>
    </row>
    <row r="303" spans="4:17" x14ac:dyDescent="0.3">
      <c r="D303" s="5" cm="1">
        <f t="array" ref="D303">IF(
    ROW()-ROW($D$8)+1 &lt;= ROWS(_xlfn.ANCHORARRAY(_Helper_FilterResults!$A$1)),
    INDEX(_xlfn.ANCHORARRAY(_Helper_FilterResults!$A$1), ROW()-ROW($D$8)+1, 1),
    ""
)</f>
        <v>106334678</v>
      </c>
      <c r="E303" s="5" t="str" cm="1">
        <f t="array" ref="E303">IF(
    ROW()-ROW($D$8)+1 &lt;= ROWS(_xlfn.ANCHORARRAY(_Helper_FilterResults!$A$1)),
    INDEX(_xlfn.ANCHORARRAY(_Helper_FilterResults!$A$1), ROW()-ROW($D$8)+1, 2),
    ""
)</f>
        <v>ENCOMPASS HEALTH REHABILITATION HOSPITAL OF MURRIETA</v>
      </c>
      <c r="F303" s="5" t="str" cm="1">
        <f t="array" ref="F303">IF(
    ROW()-ROW($D$8)+1 &lt;= ROWS(_xlfn.ANCHORARRAY(_Helper_FilterResults!$A$1)),
    INDEX(_xlfn.ANCHORARRAY(_Helper_FilterResults!$A$1), ROW()-ROW($D$8)+1, 3),
    ""
)</f>
        <v>35470 WHITEWOOD ROAD</v>
      </c>
      <c r="G303" s="5" t="str" cm="1">
        <f t="array" ref="G303">IF(
    ROW()-ROW($D$8)+1 &lt;= ROWS(_xlfn.ANCHORARRAY(_Helper_FilterResults!$A$1)),
    INDEX(_xlfn.ANCHORARRAY(_Helper_FilterResults!$A$1), ROW()-ROW($D$8)+1, 4),
    ""
)</f>
        <v>MURRIETA</v>
      </c>
      <c r="H303" s="5" cm="1">
        <f t="array" ref="H303">IF(
    ROW()-ROW($D$8)+1 &lt;= ROWS(_xlfn.ANCHORARRAY(_Helper_FilterResults!$A$1)),
    INDEX(_xlfn.ANCHORARRAY(_Helper_FilterResults!$A$1), ROW()-ROW($D$8)+1, 5),
    ""
)</f>
        <v>92563</v>
      </c>
      <c r="I303" s="28" t="str" cm="1">
        <f t="array" ref="I303">IF(
    ROW()-ROW($D$8)+1 &lt;= ROWS(_xlfn.ANCHORARRAY(_Helper_FilterResults!$A$1)),
    INDEX(_xlfn.ANCHORARRAY(_Helper_FilterResults!$A$1), ROW()-ROW($D$8)+1, 6),
    ""
)</f>
        <v>District 71</v>
      </c>
      <c r="J303" s="28" t="str" cm="1">
        <f t="array" ref="J303">IF(
    ROW()-ROW($D$8)+1 &lt;= ROWS(_xlfn.ANCHORARRAY(_Helper_FilterResults!$A$1)),
    INDEX(_xlfn.ANCHORARRAY(_Helper_FilterResults!$A$1), ROW()-ROW($D$8)+1, 7),
    ""
)</f>
        <v>District 32</v>
      </c>
      <c r="K303" s="28" t="str" cm="1">
        <f t="array" ref="K303">IF(
    ROW()-ROW($D$8)+1 &lt;= ROWS(_xlfn.ANCHORARRAY(_Helper_FilterResults!$A$1)),
    INDEX(_xlfn.ANCHORARRAY(_Helper_FilterResults!$A$1), ROW()-ROW($D$8)+1, 8),
    ""
)</f>
        <v>District 48</v>
      </c>
      <c r="L303" s="28" t="str" cm="1">
        <f t="array" ref="L303">IF(
    ROW()-ROW($D$8)+1 &lt;= ROWS(_xlfn.ANCHORARRAY(_Helper_FilterResults!$A$1)),
    INDEX(_xlfn.ANCHORARRAY(_Helper_FilterResults!$A$1), ROW()-ROW($D$8)+1, 9),
    ""
)</f>
        <v>District 40</v>
      </c>
      <c r="M303" s="28" t="str" cm="1">
        <f t="array" ref="M303">IF(
    ROW()-ROW($D$8)+1 &lt;= ROWS(_xlfn.ANCHORARRAY(_Helper_FilterResults!$A$1)),
    INDEX(_xlfn.ANCHORARRAY(_Helper_FilterResults!$A$1), ROW()-ROW($D$8)+1, 10),
    ""
)</f>
        <v>No</v>
      </c>
      <c r="N303" s="34" t="str" cm="1">
        <f t="array" ref="N303">IF(
    ROW()-ROW($D$8)+1 &lt;= ROWS(_xlfn.ANCHORARRAY(_Helper_FilterResults!$A$1)),
    INDEX(_xlfn.ANCHORARRAY(_Helper_FilterResults!$A$1), ROW()-ROW($D$8)+1, 11),
    ""
)</f>
        <v>No</v>
      </c>
      <c r="O303" s="28" t="str" cm="1">
        <f t="array" ref="O303">IF(
    ROW()-ROW($D$8)+1 &lt;= ROWS(_xlfn.ANCHORARRAY(_Helper_FilterResults!$A$1)),
    INDEX(_xlfn.ANCHORARRAY(_Helper_FilterResults!$A$1), ROW()-ROW($D$8)+1, 12),
    ""
)</f>
        <v>NA</v>
      </c>
      <c r="P303" s="33" t="str" cm="1">
        <f t="array" ref="P303">IF(
    ROW()-ROW($D$8)+1 &lt;= ROWS(_xlfn.ANCHORARRAY(_Helper_FilterResults!$A$1)),
    INDEX(_xlfn.ANCHORARRAY(_Helper_FilterResults!$A$1), ROW()-ROW($D$8)+1, 13),
    ""
)</f>
        <v>General Acute Care Hospital</v>
      </c>
      <c r="Q303" s="33" t="str" cm="1">
        <f t="array" ref="Q303">IF(
    ROW()-ROW($D$8)+1 &lt;= ROWS(_xlfn.ANCHORARRAY(_Helper_FilterResults!$A$1)),
    INDEX(_xlfn.ANCHORARRAY(_Helper_FilterResults!$A$1), ROW()-ROW($D$8)+1, 14),
    ""
)</f>
        <v>Investor - LLC</v>
      </c>
    </row>
    <row r="304" spans="4:17" x14ac:dyDescent="0.3">
      <c r="D304" s="5" cm="1">
        <f t="array" ref="D304">IF(
    ROW()-ROW($D$8)+1 &lt;= ROWS(_xlfn.ANCHORARRAY(_Helper_FilterResults!$A$1)),
    INDEX(_xlfn.ANCHORARRAY(_Helper_FilterResults!$A$1), ROW()-ROW($D$8)+1, 1),
    ""
)</f>
        <v>106340025</v>
      </c>
      <c r="E304" s="5" t="str" cm="1">
        <f t="array" ref="E304">IF(
    ROW()-ROW($D$8)+1 &lt;= ROWS(_xlfn.ANCHORARRAY(_Helper_FilterResults!$A$1)),
    INDEX(_xlfn.ANCHORARRAY(_Helper_FilterResults!$A$1), ROW()-ROW($D$8)+1, 2),
    ""
)</f>
        <v>UC DAVIS REHABILITATION HOSPITAL</v>
      </c>
      <c r="F304" s="5" t="str" cm="1">
        <f t="array" ref="F304">IF(
    ROW()-ROW($D$8)+1 &lt;= ROWS(_xlfn.ANCHORARRAY(_Helper_FilterResults!$A$1)),
    INDEX(_xlfn.ANCHORARRAY(_Helper_FilterResults!$A$1), ROW()-ROW($D$8)+1, 3),
    ""
)</f>
        <v>4875 BROADWAY</v>
      </c>
      <c r="G304" s="5" t="str" cm="1">
        <f t="array" ref="G304">IF(
    ROW()-ROW($D$8)+1 &lt;= ROWS(_xlfn.ANCHORARRAY(_Helper_FilterResults!$A$1)),
    INDEX(_xlfn.ANCHORARRAY(_Helper_FilterResults!$A$1), ROW()-ROW($D$8)+1, 4),
    ""
)</f>
        <v>SACRAMENTO</v>
      </c>
      <c r="H304" s="5" cm="1">
        <f t="array" ref="H304">IF(
    ROW()-ROW($D$8)+1 &lt;= ROWS(_xlfn.ANCHORARRAY(_Helper_FilterResults!$A$1)),
    INDEX(_xlfn.ANCHORARRAY(_Helper_FilterResults!$A$1), ROW()-ROW($D$8)+1, 5),
    ""
)</f>
        <v>95820</v>
      </c>
      <c r="I304" s="28" t="str" cm="1">
        <f t="array" ref="I304">IF(
    ROW()-ROW($D$8)+1 &lt;= ROWS(_xlfn.ANCHORARRAY(_Helper_FilterResults!$A$1)),
    INDEX(_xlfn.ANCHORARRAY(_Helper_FilterResults!$A$1), ROW()-ROW($D$8)+1, 6),
    ""
)</f>
        <v>District 6</v>
      </c>
      <c r="J304" s="28" t="str" cm="1">
        <f t="array" ref="J304">IF(
    ROW()-ROW($D$8)+1 &lt;= ROWS(_xlfn.ANCHORARRAY(_Helper_FilterResults!$A$1)),
    INDEX(_xlfn.ANCHORARRAY(_Helper_FilterResults!$A$1), ROW()-ROW($D$8)+1, 7),
    ""
)</f>
        <v>District 8</v>
      </c>
      <c r="K304" s="28" t="str" cm="1">
        <f t="array" ref="K304">IF(
    ROW()-ROW($D$8)+1 &lt;= ROWS(_xlfn.ANCHORARRAY(_Helper_FilterResults!$A$1)),
    INDEX(_xlfn.ANCHORARRAY(_Helper_FilterResults!$A$1), ROW()-ROW($D$8)+1, 8),
    ""
)</f>
        <v>District 7</v>
      </c>
      <c r="L304" s="28" t="str" cm="1">
        <f t="array" ref="L304">IF(
    ROW()-ROW($D$8)+1 &lt;= ROWS(_xlfn.ANCHORARRAY(_Helper_FilterResults!$A$1)),
    INDEX(_xlfn.ANCHORARRAY(_Helper_FilterResults!$A$1), ROW()-ROW($D$8)+1, 9),
    ""
)</f>
        <v>District 7</v>
      </c>
      <c r="M304" s="28" t="str" cm="1">
        <f t="array" ref="M304">IF(
    ROW()-ROW($D$8)+1 &lt;= ROWS(_xlfn.ANCHORARRAY(_Helper_FilterResults!$A$1)),
    INDEX(_xlfn.ANCHORARRAY(_Helper_FilterResults!$A$1), ROW()-ROW($D$8)+1, 10),
    ""
)</f>
        <v>No</v>
      </c>
      <c r="N304" s="34" t="str" cm="1">
        <f t="array" ref="N304">IF(
    ROW()-ROW($D$8)+1 &lt;= ROWS(_xlfn.ANCHORARRAY(_Helper_FilterResults!$A$1)),
    INDEX(_xlfn.ANCHORARRAY(_Helper_FilterResults!$A$1), ROW()-ROW($D$8)+1, 11),
    ""
)</f>
        <v>No</v>
      </c>
      <c r="O304" s="28" t="str" cm="1">
        <f t="array" ref="O304">IF(
    ROW()-ROW($D$8)+1 &lt;= ROWS(_xlfn.ANCHORARRAY(_Helper_FilterResults!$A$1)),
    INDEX(_xlfn.ANCHORARRAY(_Helper_FilterResults!$A$1), ROW()-ROW($D$8)+1, 12),
    ""
)</f>
        <v>NA</v>
      </c>
      <c r="P304" s="33" t="str" cm="1">
        <f t="array" ref="P304">IF(
    ROW()-ROW($D$8)+1 &lt;= ROWS(_xlfn.ANCHORARRAY(_Helper_FilterResults!$A$1)),
    INDEX(_xlfn.ANCHORARRAY(_Helper_FilterResults!$A$1), ROW()-ROW($D$8)+1, 13),
    ""
)</f>
        <v>General Acute Care Hospital</v>
      </c>
      <c r="Q304" s="33" t="str" cm="1">
        <f t="array" ref="Q304">IF(
    ROW()-ROW($D$8)+1 &lt;= ROWS(_xlfn.ANCHORARRAY(_Helper_FilterResults!$A$1)),
    INDEX(_xlfn.ANCHORARRAY(_Helper_FilterResults!$A$1), ROW()-ROW($D$8)+1, 14),
    ""
)</f>
        <v>Investor - LLC</v>
      </c>
    </row>
    <row r="305" spans="4:17" x14ac:dyDescent="0.3">
      <c r="D305" s="5" cm="1">
        <f t="array" ref="D305">IF(
    ROW()-ROW($D$8)+1 &lt;= ROWS(_xlfn.ANCHORARRAY(_Helper_FilterResults!$A$1)),
    INDEX(_xlfn.ANCHORARRAY(_Helper_FilterResults!$A$1), ROW()-ROW($D$8)+1, 1),
    ""
)</f>
        <v>106340041</v>
      </c>
      <c r="E305" s="5" t="str" cm="1">
        <f t="array" ref="E305">IF(
    ROW()-ROW($D$8)+1 &lt;= ROWS(_xlfn.ANCHORARRAY(_Helper_FilterResults!$A$1)),
    INDEX(_xlfn.ANCHORARRAY(_Helper_FilterResults!$A$1), ROW()-ROW($D$8)+1, 2),
    ""
)</f>
        <v>HERITAGE OAKS ENRICHMENT CENTER</v>
      </c>
      <c r="F305" s="5" t="str" cm="1">
        <f t="array" ref="F305">IF(
    ROW()-ROW($D$8)+1 &lt;= ROWS(_xlfn.ANCHORARRAY(_Helper_FilterResults!$A$1)),
    INDEX(_xlfn.ANCHORARRAY(_Helper_FilterResults!$A$1), ROW()-ROW($D$8)+1, 3),
    ""
)</f>
        <v>4378 AUBURN BOULEVARD</v>
      </c>
      <c r="G305" s="5" t="str" cm="1">
        <f t="array" ref="G305">IF(
    ROW()-ROW($D$8)+1 &lt;= ROWS(_xlfn.ANCHORARRAY(_Helper_FilterResults!$A$1)),
    INDEX(_xlfn.ANCHORARRAY(_Helper_FilterResults!$A$1), ROW()-ROW($D$8)+1, 4),
    ""
)</f>
        <v>SACRAMENTO</v>
      </c>
      <c r="H305" s="5" cm="1">
        <f t="array" ref="H305">IF(
    ROW()-ROW($D$8)+1 &lt;= ROWS(_xlfn.ANCHORARRAY(_Helper_FilterResults!$A$1)),
    INDEX(_xlfn.ANCHORARRAY(_Helper_FilterResults!$A$1), ROW()-ROW($D$8)+1, 5),
    ""
)</f>
        <v>95841</v>
      </c>
      <c r="I305" s="28" t="str" cm="1">
        <f t="array" ref="I305">IF(
    ROW()-ROW($D$8)+1 &lt;= ROWS(_xlfn.ANCHORARRAY(_Helper_FilterResults!$A$1)),
    INDEX(_xlfn.ANCHORARRAY(_Helper_FilterResults!$A$1), ROW()-ROW($D$8)+1, 6),
    ""
)</f>
        <v>District 7</v>
      </c>
      <c r="J305" s="28" t="str" cm="1">
        <f t="array" ref="J305">IF(
    ROW()-ROW($D$8)+1 &lt;= ROWS(_xlfn.ANCHORARRAY(_Helper_FilterResults!$A$1)),
    INDEX(_xlfn.ANCHORARRAY(_Helper_FilterResults!$A$1), ROW()-ROW($D$8)+1, 7),
    ""
)</f>
        <v>District 8</v>
      </c>
      <c r="K305" s="28" t="str" cm="1">
        <f t="array" ref="K305">IF(
    ROW()-ROW($D$8)+1 &lt;= ROWS(_xlfn.ANCHORARRAY(_Helper_FilterResults!$A$1)),
    INDEX(_xlfn.ANCHORARRAY(_Helper_FilterResults!$A$1), ROW()-ROW($D$8)+1, 8),
    ""
)</f>
        <v>District 6</v>
      </c>
      <c r="L305" s="28" t="str" cm="1">
        <f t="array" ref="L305">IF(
    ROW()-ROW($D$8)+1 &lt;= ROWS(_xlfn.ANCHORARRAY(_Helper_FilterResults!$A$1)),
    INDEX(_xlfn.ANCHORARRAY(_Helper_FilterResults!$A$1), ROW()-ROW($D$8)+1, 9),
    ""
)</f>
        <v>District 6</v>
      </c>
      <c r="M305" s="28" t="str" cm="1">
        <f t="array" ref="M305">IF(
    ROW()-ROW($D$8)+1 &lt;= ROWS(_xlfn.ANCHORARRAY(_Helper_FilterResults!$A$1)),
    INDEX(_xlfn.ANCHORARRAY(_Helper_FilterResults!$A$1), ROW()-ROW($D$8)+1, 10),
    ""
)</f>
        <v>No</v>
      </c>
      <c r="N305" s="34" t="str" cm="1">
        <f t="array" ref="N305">IF(
    ROW()-ROW($D$8)+1 &lt;= ROWS(_xlfn.ANCHORARRAY(_Helper_FilterResults!$A$1)),
    INDEX(_xlfn.ANCHORARRAY(_Helper_FilterResults!$A$1), ROW()-ROW($D$8)+1, 11),
    ""
)</f>
        <v>No</v>
      </c>
      <c r="O305" s="28" t="str" cm="1">
        <f t="array" ref="O305">IF(
    ROW()-ROW($D$8)+1 &lt;= ROWS(_xlfn.ANCHORARRAY(_Helper_FilterResults!$A$1)),
    INDEX(_xlfn.ANCHORARRAY(_Helper_FilterResults!$A$1), ROW()-ROW($D$8)+1, 12),
    ""
)</f>
        <v>NA</v>
      </c>
      <c r="P305" s="33" t="str" cm="1">
        <f t="array" ref="P305">IF(
    ROW()-ROW($D$8)+1 &lt;= ROWS(_xlfn.ANCHORARRAY(_Helper_FilterResults!$A$1)),
    INDEX(_xlfn.ANCHORARRAY(_Helper_FilterResults!$A$1), ROW()-ROW($D$8)+1, 13),
    ""
)</f>
        <v>Psychiatric Health Facility</v>
      </c>
      <c r="Q305" s="33" t="str" cm="1">
        <f t="array" ref="Q305">IF(
    ROW()-ROW($D$8)+1 &lt;= ROWS(_xlfn.ANCHORARRAY(_Helper_FilterResults!$A$1)),
    INDEX(_xlfn.ANCHORARRAY(_Helper_FilterResults!$A$1), ROW()-ROW($D$8)+1, 14),
    ""
)</f>
        <v>Investor - Corporation</v>
      </c>
    </row>
    <row r="306" spans="4:17" x14ac:dyDescent="0.3">
      <c r="D306" s="5" cm="1">
        <f t="array" ref="D306">IF(
    ROW()-ROW($D$8)+1 &lt;= ROWS(_xlfn.ANCHORARRAY(_Helper_FilterResults!$A$1)),
    INDEX(_xlfn.ANCHORARRAY(_Helper_FilterResults!$A$1), ROW()-ROW($D$8)+1, 1),
    ""
)</f>
        <v>106340913</v>
      </c>
      <c r="E306" s="5" t="str" cm="1">
        <f t="array" ref="E306">IF(
    ROW()-ROW($D$8)+1 &lt;= ROWS(_xlfn.ANCHORARRAY(_Helper_FilterResults!$A$1)),
    INDEX(_xlfn.ANCHORARRAY(_Helper_FilterResults!$A$1), ROW()-ROW($D$8)+1, 2),
    ""
)</f>
        <v>KAISER FOUNDATION HOSPITAL - SACRAMENTO</v>
      </c>
      <c r="F306" s="5" t="str" cm="1">
        <f t="array" ref="F306">IF(
    ROW()-ROW($D$8)+1 &lt;= ROWS(_xlfn.ANCHORARRAY(_Helper_FilterResults!$A$1)),
    INDEX(_xlfn.ANCHORARRAY(_Helper_FilterResults!$A$1), ROW()-ROW($D$8)+1, 3),
    ""
)</f>
        <v>2025 MORSE AVENUE</v>
      </c>
      <c r="G306" s="5" t="str" cm="1">
        <f t="array" ref="G306">IF(
    ROW()-ROW($D$8)+1 &lt;= ROWS(_xlfn.ANCHORARRAY(_Helper_FilterResults!$A$1)),
    INDEX(_xlfn.ANCHORARRAY(_Helper_FilterResults!$A$1), ROW()-ROW($D$8)+1, 4),
    ""
)</f>
        <v>SACRAMENTO</v>
      </c>
      <c r="H306" s="5" cm="1">
        <f t="array" ref="H306">IF(
    ROW()-ROW($D$8)+1 &lt;= ROWS(_xlfn.ANCHORARRAY(_Helper_FilterResults!$A$1)),
    INDEX(_xlfn.ANCHORARRAY(_Helper_FilterResults!$A$1), ROW()-ROW($D$8)+1, 5),
    ""
)</f>
        <v>95825</v>
      </c>
      <c r="I306" s="28" t="str" cm="1">
        <f t="array" ref="I306">IF(
    ROW()-ROW($D$8)+1 &lt;= ROWS(_xlfn.ANCHORARRAY(_Helper_FilterResults!$A$1)),
    INDEX(_xlfn.ANCHORARRAY(_Helper_FilterResults!$A$1), ROW()-ROW($D$8)+1, 6),
    ""
)</f>
        <v>District 6</v>
      </c>
      <c r="J306" s="28" t="str" cm="1">
        <f t="array" ref="J306">IF(
    ROW()-ROW($D$8)+1 &lt;= ROWS(_xlfn.ANCHORARRAY(_Helper_FilterResults!$A$1)),
    INDEX(_xlfn.ANCHORARRAY(_Helper_FilterResults!$A$1), ROW()-ROW($D$8)+1, 7),
    ""
)</f>
        <v>District 6</v>
      </c>
      <c r="K306" s="28" t="str" cm="1">
        <f t="array" ref="K306">IF(
    ROW()-ROW($D$8)+1 &lt;= ROWS(_xlfn.ANCHORARRAY(_Helper_FilterResults!$A$1)),
    INDEX(_xlfn.ANCHORARRAY(_Helper_FilterResults!$A$1), ROW()-ROW($D$8)+1, 8),
    ""
)</f>
        <v>District 6</v>
      </c>
      <c r="L306" s="28" t="str" cm="1">
        <f t="array" ref="L306">IF(
    ROW()-ROW($D$8)+1 &lt;= ROWS(_xlfn.ANCHORARRAY(_Helper_FilterResults!$A$1)),
    INDEX(_xlfn.ANCHORARRAY(_Helper_FilterResults!$A$1), ROW()-ROW($D$8)+1, 9),
    ""
)</f>
        <v>District 3</v>
      </c>
      <c r="M306" s="28" t="str" cm="1">
        <f t="array" ref="M306">IF(
    ROW()-ROW($D$8)+1 &lt;= ROWS(_xlfn.ANCHORARRAY(_Helper_FilterResults!$A$1)),
    INDEX(_xlfn.ANCHORARRAY(_Helper_FilterResults!$A$1), ROW()-ROW($D$8)+1, 10),
    ""
)</f>
        <v>Yes</v>
      </c>
      <c r="N306" s="34" t="str" cm="1">
        <f t="array" ref="N306">IF(
    ROW()-ROW($D$8)+1 &lt;= ROWS(_xlfn.ANCHORARRAY(_Helper_FilterResults!$A$1)),
    INDEX(_xlfn.ANCHORARRAY(_Helper_FilterResults!$A$1), ROW()-ROW($D$8)+1, 11),
    ""
)</f>
        <v>No</v>
      </c>
      <c r="O306" s="28" t="str" cm="1">
        <f t="array" ref="O306">IF(
    ROW()-ROW($D$8)+1 &lt;= ROWS(_xlfn.ANCHORARRAY(_Helper_FilterResults!$A$1)),
    INDEX(_xlfn.ANCHORARRAY(_Helper_FilterResults!$A$1), ROW()-ROW($D$8)+1, 12),
    ""
)</f>
        <v>NA</v>
      </c>
      <c r="P306" s="33" t="str" cm="1">
        <f t="array" ref="P306">IF(
    ROW()-ROW($D$8)+1 &lt;= ROWS(_xlfn.ANCHORARRAY(_Helper_FilterResults!$A$1)),
    INDEX(_xlfn.ANCHORARRAY(_Helper_FilterResults!$A$1), ROW()-ROW($D$8)+1, 13),
    ""
)</f>
        <v>General Acute Care Hospital</v>
      </c>
      <c r="Q306" s="33" t="str" cm="1">
        <f t="array" ref="Q306">IF(
    ROW()-ROW($D$8)+1 &lt;= ROWS(_xlfn.ANCHORARRAY(_Helper_FilterResults!$A$1)),
    INDEX(_xlfn.ANCHORARRAY(_Helper_FilterResults!$A$1), ROW()-ROW($D$8)+1, 14),
    ""
)</f>
        <v>Non-Profit Corporation</v>
      </c>
    </row>
    <row r="307" spans="4:17" x14ac:dyDescent="0.3">
      <c r="D307" s="5" cm="1">
        <f t="array" ref="D307">IF(
    ROW()-ROW($D$8)+1 &lt;= ROWS(_xlfn.ANCHORARRAY(_Helper_FilterResults!$A$1)),
    INDEX(_xlfn.ANCHORARRAY(_Helper_FilterResults!$A$1), ROW()-ROW($D$8)+1, 1),
    ""
)</f>
        <v>106340947</v>
      </c>
      <c r="E307" s="5" t="str" cm="1">
        <f t="array" ref="E307">IF(
    ROW()-ROW($D$8)+1 &lt;= ROWS(_xlfn.ANCHORARRAY(_Helper_FilterResults!$A$1)),
    INDEX(_xlfn.ANCHORARRAY(_Helper_FilterResults!$A$1), ROW()-ROW($D$8)+1, 2),
    ""
)</f>
        <v>MERCY GENERAL HOSPITAL</v>
      </c>
      <c r="F307" s="5" t="str" cm="1">
        <f t="array" ref="F307">IF(
    ROW()-ROW($D$8)+1 &lt;= ROWS(_xlfn.ANCHORARRAY(_Helper_FilterResults!$A$1)),
    INDEX(_xlfn.ANCHORARRAY(_Helper_FilterResults!$A$1), ROW()-ROW($D$8)+1, 3),
    ""
)</f>
        <v>4001 J STREET</v>
      </c>
      <c r="G307" s="5" t="str" cm="1">
        <f t="array" ref="G307">IF(
    ROW()-ROW($D$8)+1 &lt;= ROWS(_xlfn.ANCHORARRAY(_Helper_FilterResults!$A$1)),
    INDEX(_xlfn.ANCHORARRAY(_Helper_FilterResults!$A$1), ROW()-ROW($D$8)+1, 4),
    ""
)</f>
        <v>SACRAMENTO</v>
      </c>
      <c r="H307" s="5" cm="1">
        <f t="array" ref="H307">IF(
    ROW()-ROW($D$8)+1 &lt;= ROWS(_xlfn.ANCHORARRAY(_Helper_FilterResults!$A$1)),
    INDEX(_xlfn.ANCHORARRAY(_Helper_FilterResults!$A$1), ROW()-ROW($D$8)+1, 5),
    ""
)</f>
        <v>95819</v>
      </c>
      <c r="I307" s="28" t="str" cm="1">
        <f t="array" ref="I307">IF(
    ROW()-ROW($D$8)+1 &lt;= ROWS(_xlfn.ANCHORARRAY(_Helper_FilterResults!$A$1)),
    INDEX(_xlfn.ANCHORARRAY(_Helper_FilterResults!$A$1), ROW()-ROW($D$8)+1, 6),
    ""
)</f>
        <v>District 6</v>
      </c>
      <c r="J307" s="28" t="str" cm="1">
        <f t="array" ref="J307">IF(
    ROW()-ROW($D$8)+1 &lt;= ROWS(_xlfn.ANCHORARRAY(_Helper_FilterResults!$A$1)),
    INDEX(_xlfn.ANCHORARRAY(_Helper_FilterResults!$A$1), ROW()-ROW($D$8)+1, 7),
    ""
)</f>
        <v>District 8</v>
      </c>
      <c r="K307" s="28" t="str" cm="1">
        <f t="array" ref="K307">IF(
    ROW()-ROW($D$8)+1 &lt;= ROWS(_xlfn.ANCHORARRAY(_Helper_FilterResults!$A$1)),
    INDEX(_xlfn.ANCHORARRAY(_Helper_FilterResults!$A$1), ROW()-ROW($D$8)+1, 8),
    ""
)</f>
        <v>District 7</v>
      </c>
      <c r="L307" s="28" t="str" cm="1">
        <f t="array" ref="L307">IF(
    ROW()-ROW($D$8)+1 &lt;= ROWS(_xlfn.ANCHORARRAY(_Helper_FilterResults!$A$1)),
    INDEX(_xlfn.ANCHORARRAY(_Helper_FilterResults!$A$1), ROW()-ROW($D$8)+1, 9),
    ""
)</f>
        <v>District 6</v>
      </c>
      <c r="M307" s="28" t="str" cm="1">
        <f t="array" ref="M307">IF(
    ROW()-ROW($D$8)+1 &lt;= ROWS(_xlfn.ANCHORARRAY(_Helper_FilterResults!$A$1)),
    INDEX(_xlfn.ANCHORARRAY(_Helper_FilterResults!$A$1), ROW()-ROW($D$8)+1, 10),
    ""
)</f>
        <v>No</v>
      </c>
      <c r="N307" s="34" t="str" cm="1">
        <f t="array" ref="N307">IF(
    ROW()-ROW($D$8)+1 &lt;= ROWS(_xlfn.ANCHORARRAY(_Helper_FilterResults!$A$1)),
    INDEX(_xlfn.ANCHORARRAY(_Helper_FilterResults!$A$1), ROW()-ROW($D$8)+1, 11),
    ""
)</f>
        <v>No</v>
      </c>
      <c r="O307" s="28" t="str" cm="1">
        <f t="array" ref="O307">IF(
    ROW()-ROW($D$8)+1 &lt;= ROWS(_xlfn.ANCHORARRAY(_Helper_FilterResults!$A$1)),
    INDEX(_xlfn.ANCHORARRAY(_Helper_FilterResults!$A$1), ROW()-ROW($D$8)+1, 12),
    ""
)</f>
        <v>NA</v>
      </c>
      <c r="P307" s="33" t="str" cm="1">
        <f t="array" ref="P307">IF(
    ROW()-ROW($D$8)+1 &lt;= ROWS(_xlfn.ANCHORARRAY(_Helper_FilterResults!$A$1)),
    INDEX(_xlfn.ANCHORARRAY(_Helper_FilterResults!$A$1), ROW()-ROW($D$8)+1, 13),
    ""
)</f>
        <v>General Acute Care Hospital</v>
      </c>
      <c r="Q307" s="33" t="str" cm="1">
        <f t="array" ref="Q307">IF(
    ROW()-ROW($D$8)+1 &lt;= ROWS(_xlfn.ANCHORARRAY(_Helper_FilterResults!$A$1)),
    INDEX(_xlfn.ANCHORARRAY(_Helper_FilterResults!$A$1), ROW()-ROW($D$8)+1, 14),
    ""
)</f>
        <v>Non-Profit Corporation</v>
      </c>
    </row>
    <row r="308" spans="4:17" x14ac:dyDescent="0.3">
      <c r="D308" s="5" cm="1">
        <f t="array" ref="D308">IF(
    ROW()-ROW($D$8)+1 &lt;= ROWS(_xlfn.ANCHORARRAY(_Helper_FilterResults!$A$1)),
    INDEX(_xlfn.ANCHORARRAY(_Helper_FilterResults!$A$1), ROW()-ROW($D$8)+1, 1),
    ""
)</f>
        <v>106340950</v>
      </c>
      <c r="E308" s="5" t="str" cm="1">
        <f t="array" ref="E308">IF(
    ROW()-ROW($D$8)+1 &lt;= ROWS(_xlfn.ANCHORARRAY(_Helper_FilterResults!$A$1)),
    INDEX(_xlfn.ANCHORARRAY(_Helper_FilterResults!$A$1), ROW()-ROW($D$8)+1, 2),
    ""
)</f>
        <v>MERCY SAN JUAN MEDICAL CENTER</v>
      </c>
      <c r="F308" s="5" t="str" cm="1">
        <f t="array" ref="F308">IF(
    ROW()-ROW($D$8)+1 &lt;= ROWS(_xlfn.ANCHORARRAY(_Helper_FilterResults!$A$1)),
    INDEX(_xlfn.ANCHORARRAY(_Helper_FilterResults!$A$1), ROW()-ROW($D$8)+1, 3),
    ""
)</f>
        <v>6501 COYLE AVENUE</v>
      </c>
      <c r="G308" s="5" t="str" cm="1">
        <f t="array" ref="G308">IF(
    ROW()-ROW($D$8)+1 &lt;= ROWS(_xlfn.ANCHORARRAY(_Helper_FilterResults!$A$1)),
    INDEX(_xlfn.ANCHORARRAY(_Helper_FilterResults!$A$1), ROW()-ROW($D$8)+1, 4),
    ""
)</f>
        <v>CARMICHAEL</v>
      </c>
      <c r="H308" s="5" cm="1">
        <f t="array" ref="H308">IF(
    ROW()-ROW($D$8)+1 &lt;= ROWS(_xlfn.ANCHORARRAY(_Helper_FilterResults!$A$1)),
    INDEX(_xlfn.ANCHORARRAY(_Helper_FilterResults!$A$1), ROW()-ROW($D$8)+1, 5),
    ""
)</f>
        <v>95608</v>
      </c>
      <c r="I308" s="28" t="str" cm="1">
        <f t="array" ref="I308">IF(
    ROW()-ROW($D$8)+1 &lt;= ROWS(_xlfn.ANCHORARRAY(_Helper_FilterResults!$A$1)),
    INDEX(_xlfn.ANCHORARRAY(_Helper_FilterResults!$A$1), ROW()-ROW($D$8)+1, 6),
    ""
)</f>
        <v>District 7</v>
      </c>
      <c r="J308" s="28" t="str" cm="1">
        <f t="array" ref="J308">IF(
    ROW()-ROW($D$8)+1 &lt;= ROWS(_xlfn.ANCHORARRAY(_Helper_FilterResults!$A$1)),
    INDEX(_xlfn.ANCHORARRAY(_Helper_FilterResults!$A$1), ROW()-ROW($D$8)+1, 7),
    ""
)</f>
        <v>District 6</v>
      </c>
      <c r="K308" s="28" t="str" cm="1">
        <f t="array" ref="K308">IF(
    ROW()-ROW($D$8)+1 &lt;= ROWS(_xlfn.ANCHORARRAY(_Helper_FilterResults!$A$1)),
    INDEX(_xlfn.ANCHORARRAY(_Helper_FilterResults!$A$1), ROW()-ROW($D$8)+1, 8),
    ""
)</f>
        <v>District 6</v>
      </c>
      <c r="L308" s="28" t="str" cm="1">
        <f t="array" ref="L308">IF(
    ROW()-ROW($D$8)+1 &lt;= ROWS(_xlfn.ANCHORARRAY(_Helper_FilterResults!$A$1)),
    INDEX(_xlfn.ANCHORARRAY(_Helper_FilterResults!$A$1), ROW()-ROW($D$8)+1, 9),
    ""
)</f>
        <v>District 6</v>
      </c>
      <c r="M308" s="28" t="str" cm="1">
        <f t="array" ref="M308">IF(
    ROW()-ROW($D$8)+1 &lt;= ROWS(_xlfn.ANCHORARRAY(_Helper_FilterResults!$A$1)),
    INDEX(_xlfn.ANCHORARRAY(_Helper_FilterResults!$A$1), ROW()-ROW($D$8)+1, 10),
    ""
)</f>
        <v>No</v>
      </c>
      <c r="N308" s="34" t="str" cm="1">
        <f t="array" ref="N308">IF(
    ROW()-ROW($D$8)+1 &lt;= ROWS(_xlfn.ANCHORARRAY(_Helper_FilterResults!$A$1)),
    INDEX(_xlfn.ANCHORARRAY(_Helper_FilterResults!$A$1), ROW()-ROW($D$8)+1, 11),
    ""
)</f>
        <v>No</v>
      </c>
      <c r="O308" s="28" t="str" cm="1">
        <f t="array" ref="O308">IF(
    ROW()-ROW($D$8)+1 &lt;= ROWS(_xlfn.ANCHORARRAY(_Helper_FilterResults!$A$1)),
    INDEX(_xlfn.ANCHORARRAY(_Helper_FilterResults!$A$1), ROW()-ROW($D$8)+1, 12),
    ""
)</f>
        <v>Level II</v>
      </c>
      <c r="P308" s="33" t="str" cm="1">
        <f t="array" ref="P308">IF(
    ROW()-ROW($D$8)+1 &lt;= ROWS(_xlfn.ANCHORARRAY(_Helper_FilterResults!$A$1)),
    INDEX(_xlfn.ANCHORARRAY(_Helper_FilterResults!$A$1), ROW()-ROW($D$8)+1, 13),
    ""
)</f>
        <v>General Acute Care Hospital</v>
      </c>
      <c r="Q308" s="33" t="str" cm="1">
        <f t="array" ref="Q308">IF(
    ROW()-ROW($D$8)+1 &lt;= ROWS(_xlfn.ANCHORARRAY(_Helper_FilterResults!$A$1)),
    INDEX(_xlfn.ANCHORARRAY(_Helper_FilterResults!$A$1), ROW()-ROW($D$8)+1, 14),
    ""
)</f>
        <v>Non-Profit Corporation</v>
      </c>
    </row>
    <row r="309" spans="4:17" x14ac:dyDescent="0.3">
      <c r="D309" s="5" cm="1">
        <f t="array" ref="D309">IF(
    ROW()-ROW($D$8)+1 &lt;= ROWS(_xlfn.ANCHORARRAY(_Helper_FilterResults!$A$1)),
    INDEX(_xlfn.ANCHORARRAY(_Helper_FilterResults!$A$1), ROW()-ROW($D$8)+1, 1),
    ""
)</f>
        <v>106340951</v>
      </c>
      <c r="E309" s="5" t="str" cm="1">
        <f t="array" ref="E309">IF(
    ROW()-ROW($D$8)+1 &lt;= ROWS(_xlfn.ANCHORARRAY(_Helper_FilterResults!$A$1)),
    INDEX(_xlfn.ANCHORARRAY(_Helper_FilterResults!$A$1), ROW()-ROW($D$8)+1, 2),
    ""
)</f>
        <v>METHODIST HOSPITAL OF SACRAMENTO</v>
      </c>
      <c r="F309" s="5" t="str" cm="1">
        <f t="array" ref="F309">IF(
    ROW()-ROW($D$8)+1 &lt;= ROWS(_xlfn.ANCHORARRAY(_Helper_FilterResults!$A$1)),
    INDEX(_xlfn.ANCHORARRAY(_Helper_FilterResults!$A$1), ROW()-ROW($D$8)+1, 3),
    ""
)</f>
        <v>7500 HOSPITAL DRIVE</v>
      </c>
      <c r="G309" s="5" t="str" cm="1">
        <f t="array" ref="G309">IF(
    ROW()-ROW($D$8)+1 &lt;= ROWS(_xlfn.ANCHORARRAY(_Helper_FilterResults!$A$1)),
    INDEX(_xlfn.ANCHORARRAY(_Helper_FilterResults!$A$1), ROW()-ROW($D$8)+1, 4),
    ""
)</f>
        <v>SACRAMENTO</v>
      </c>
      <c r="H309" s="5" cm="1">
        <f t="array" ref="H309">IF(
    ROW()-ROW($D$8)+1 &lt;= ROWS(_xlfn.ANCHORARRAY(_Helper_FilterResults!$A$1)),
    INDEX(_xlfn.ANCHORARRAY(_Helper_FilterResults!$A$1), ROW()-ROW($D$8)+1, 5),
    ""
)</f>
        <v>95823</v>
      </c>
      <c r="I309" s="28" t="str" cm="1">
        <f t="array" ref="I309">IF(
    ROW()-ROW($D$8)+1 &lt;= ROWS(_xlfn.ANCHORARRAY(_Helper_FilterResults!$A$1)),
    INDEX(_xlfn.ANCHORARRAY(_Helper_FilterResults!$A$1), ROW()-ROW($D$8)+1, 6),
    ""
)</f>
        <v>District 10</v>
      </c>
      <c r="J309" s="28" t="str" cm="1">
        <f t="array" ref="J309">IF(
    ROW()-ROW($D$8)+1 &lt;= ROWS(_xlfn.ANCHORARRAY(_Helper_FilterResults!$A$1)),
    INDEX(_xlfn.ANCHORARRAY(_Helper_FilterResults!$A$1), ROW()-ROW($D$8)+1, 7),
    ""
)</f>
        <v>District 8</v>
      </c>
      <c r="K309" s="28" t="str" cm="1">
        <f t="array" ref="K309">IF(
    ROW()-ROW($D$8)+1 &lt;= ROWS(_xlfn.ANCHORARRAY(_Helper_FilterResults!$A$1)),
    INDEX(_xlfn.ANCHORARRAY(_Helper_FilterResults!$A$1), ROW()-ROW($D$8)+1, 8),
    ""
)</f>
        <v>District 7</v>
      </c>
      <c r="L309" s="28" t="str" cm="1">
        <f t="array" ref="L309">IF(
    ROW()-ROW($D$8)+1 &lt;= ROWS(_xlfn.ANCHORARRAY(_Helper_FilterResults!$A$1)),
    INDEX(_xlfn.ANCHORARRAY(_Helper_FilterResults!$A$1), ROW()-ROW($D$8)+1, 9),
    ""
)</f>
        <v>District 7</v>
      </c>
      <c r="M309" s="28" t="str" cm="1">
        <f t="array" ref="M309">IF(
    ROW()-ROW($D$8)+1 &lt;= ROWS(_xlfn.ANCHORARRAY(_Helper_FilterResults!$A$1)),
    INDEX(_xlfn.ANCHORARRAY(_Helper_FilterResults!$A$1), ROW()-ROW($D$8)+1, 10),
    ""
)</f>
        <v>No</v>
      </c>
      <c r="N309" s="34" t="str" cm="1">
        <f t="array" ref="N309">IF(
    ROW()-ROW($D$8)+1 &lt;= ROWS(_xlfn.ANCHORARRAY(_Helper_FilterResults!$A$1)),
    INDEX(_xlfn.ANCHORARRAY(_Helper_FilterResults!$A$1), ROW()-ROW($D$8)+1, 11),
    ""
)</f>
        <v>No</v>
      </c>
      <c r="O309" s="28" t="str" cm="1">
        <f t="array" ref="O309">IF(
    ROW()-ROW($D$8)+1 &lt;= ROWS(_xlfn.ANCHORARRAY(_Helper_FilterResults!$A$1)),
    INDEX(_xlfn.ANCHORARRAY(_Helper_FilterResults!$A$1), ROW()-ROW($D$8)+1, 12),
    ""
)</f>
        <v>NA</v>
      </c>
      <c r="P309" s="33" t="str" cm="1">
        <f t="array" ref="P309">IF(
    ROW()-ROW($D$8)+1 &lt;= ROWS(_xlfn.ANCHORARRAY(_Helper_FilterResults!$A$1)),
    INDEX(_xlfn.ANCHORARRAY(_Helper_FilterResults!$A$1), ROW()-ROW($D$8)+1, 13),
    ""
)</f>
        <v>General Acute Care Hospital</v>
      </c>
      <c r="Q309" s="33" t="str" cm="1">
        <f t="array" ref="Q309">IF(
    ROW()-ROW($D$8)+1 &lt;= ROWS(_xlfn.ANCHORARRAY(_Helper_FilterResults!$A$1)),
    INDEX(_xlfn.ANCHORARRAY(_Helper_FilterResults!$A$1), ROW()-ROW($D$8)+1, 14),
    ""
)</f>
        <v>Non-Profit Corporation</v>
      </c>
    </row>
    <row r="310" spans="4:17" x14ac:dyDescent="0.3">
      <c r="D310" s="5" cm="1">
        <f t="array" ref="D310">IF(
    ROW()-ROW($D$8)+1 &lt;= ROWS(_xlfn.ANCHORARRAY(_Helper_FilterResults!$A$1)),
    INDEX(_xlfn.ANCHORARRAY(_Helper_FilterResults!$A$1), ROW()-ROW($D$8)+1, 1),
    ""
)</f>
        <v>106341006</v>
      </c>
      <c r="E310" s="5" t="str" cm="1">
        <f t="array" ref="E310">IF(
    ROW()-ROW($D$8)+1 &lt;= ROWS(_xlfn.ANCHORARRAY(_Helper_FilterResults!$A$1)),
    INDEX(_xlfn.ANCHORARRAY(_Helper_FilterResults!$A$1), ROW()-ROW($D$8)+1, 2),
    ""
)</f>
        <v>UNIVERSITY OF CALIFORNIA DAVIS MEDICAL CENTER</v>
      </c>
      <c r="F310" s="5" t="str" cm="1">
        <f t="array" ref="F310">IF(
    ROW()-ROW($D$8)+1 &lt;= ROWS(_xlfn.ANCHORARRAY(_Helper_FilterResults!$A$1)),
    INDEX(_xlfn.ANCHORARRAY(_Helper_FilterResults!$A$1), ROW()-ROW($D$8)+1, 3),
    ""
)</f>
        <v>2315 STOCKTON BOULEVARD</v>
      </c>
      <c r="G310" s="5" t="str" cm="1">
        <f t="array" ref="G310">IF(
    ROW()-ROW($D$8)+1 &lt;= ROWS(_xlfn.ANCHORARRAY(_Helper_FilterResults!$A$1)),
    INDEX(_xlfn.ANCHORARRAY(_Helper_FilterResults!$A$1), ROW()-ROW($D$8)+1, 4),
    ""
)</f>
        <v>SACRAMENTO</v>
      </c>
      <c r="H310" s="5" cm="1">
        <f t="array" ref="H310">IF(
    ROW()-ROW($D$8)+1 &lt;= ROWS(_xlfn.ANCHORARRAY(_Helper_FilterResults!$A$1)),
    INDEX(_xlfn.ANCHORARRAY(_Helper_FilterResults!$A$1), ROW()-ROW($D$8)+1, 5),
    ""
)</f>
        <v>95817</v>
      </c>
      <c r="I310" s="28" t="str" cm="1">
        <f t="array" ref="I310">IF(
    ROW()-ROW($D$8)+1 &lt;= ROWS(_xlfn.ANCHORARRAY(_Helper_FilterResults!$A$1)),
    INDEX(_xlfn.ANCHORARRAY(_Helper_FilterResults!$A$1), ROW()-ROW($D$8)+1, 6),
    ""
)</f>
        <v>District 6</v>
      </c>
      <c r="J310" s="28" t="str" cm="1">
        <f t="array" ref="J310">IF(
    ROW()-ROW($D$8)+1 &lt;= ROWS(_xlfn.ANCHORARRAY(_Helper_FilterResults!$A$1)),
    INDEX(_xlfn.ANCHORARRAY(_Helper_FilterResults!$A$1), ROW()-ROW($D$8)+1, 7),
    ""
)</f>
        <v>District 8</v>
      </c>
      <c r="K310" s="28" t="str" cm="1">
        <f t="array" ref="K310">IF(
    ROW()-ROW($D$8)+1 &lt;= ROWS(_xlfn.ANCHORARRAY(_Helper_FilterResults!$A$1)),
    INDEX(_xlfn.ANCHORARRAY(_Helper_FilterResults!$A$1), ROW()-ROW($D$8)+1, 8),
    ""
)</f>
        <v>District 7</v>
      </c>
      <c r="L310" s="28" t="str" cm="1">
        <f t="array" ref="L310">IF(
    ROW()-ROW($D$8)+1 &lt;= ROWS(_xlfn.ANCHORARRAY(_Helper_FilterResults!$A$1)),
    INDEX(_xlfn.ANCHORARRAY(_Helper_FilterResults!$A$1), ROW()-ROW($D$8)+1, 9),
    ""
)</f>
        <v>District 7</v>
      </c>
      <c r="M310" s="28" t="str" cm="1">
        <f t="array" ref="M310">IF(
    ROW()-ROW($D$8)+1 &lt;= ROWS(_xlfn.ANCHORARRAY(_Helper_FilterResults!$A$1)),
    INDEX(_xlfn.ANCHORARRAY(_Helper_FilterResults!$A$1), ROW()-ROW($D$8)+1, 10),
    ""
)</f>
        <v>Yes</v>
      </c>
      <c r="N310" s="34" t="str" cm="1">
        <f t="array" ref="N310">IF(
    ROW()-ROW($D$8)+1 &lt;= ROWS(_xlfn.ANCHORARRAY(_Helper_FilterResults!$A$1)),
    INDEX(_xlfn.ANCHORARRAY(_Helper_FilterResults!$A$1), ROW()-ROW($D$8)+1, 11),
    ""
)</f>
        <v>No</v>
      </c>
      <c r="O310" s="28" t="str" cm="1">
        <f t="array" ref="O310">IF(
    ROW()-ROW($D$8)+1 &lt;= ROWS(_xlfn.ANCHORARRAY(_Helper_FilterResults!$A$1)),
    INDEX(_xlfn.ANCHORARRAY(_Helper_FilterResults!$A$1), ROW()-ROW($D$8)+1, 12),
    ""
)</f>
        <v>Level I &amp; Level I - Ped</v>
      </c>
      <c r="P310" s="33" t="str" cm="1">
        <f t="array" ref="P310">IF(
    ROW()-ROW($D$8)+1 &lt;= ROWS(_xlfn.ANCHORARRAY(_Helper_FilterResults!$A$1)),
    INDEX(_xlfn.ANCHORARRAY(_Helper_FilterResults!$A$1), ROW()-ROW($D$8)+1, 13),
    ""
)</f>
        <v>General Acute Care Hospital</v>
      </c>
      <c r="Q310" s="33" t="str" cm="1">
        <f t="array" ref="Q310">IF(
    ROW()-ROW($D$8)+1 &lt;= ROWS(_xlfn.ANCHORARRAY(_Helper_FilterResults!$A$1)),
    INDEX(_xlfn.ANCHORARRAY(_Helper_FilterResults!$A$1), ROW()-ROW($D$8)+1, 14),
    ""
)</f>
        <v>University of California</v>
      </c>
    </row>
    <row r="311" spans="4:17" x14ac:dyDescent="0.3">
      <c r="D311" s="5" cm="1">
        <f t="array" ref="D311">IF(
    ROW()-ROW($D$8)+1 &lt;= ROWS(_xlfn.ANCHORARRAY(_Helper_FilterResults!$A$1)),
    INDEX(_xlfn.ANCHORARRAY(_Helper_FilterResults!$A$1), ROW()-ROW($D$8)+1, 1),
    ""
)</f>
        <v>106341051</v>
      </c>
      <c r="E311" s="5" t="str" cm="1">
        <f t="array" ref="E311">IF(
    ROW()-ROW($D$8)+1 &lt;= ROWS(_xlfn.ANCHORARRAY(_Helper_FilterResults!$A$1)),
    INDEX(_xlfn.ANCHORARRAY(_Helper_FilterResults!$A$1), ROW()-ROW($D$8)+1, 2),
    ""
)</f>
        <v>SUTTER MEDICAL CENTER, SACRAMENTO</v>
      </c>
      <c r="F311" s="5" t="str" cm="1">
        <f t="array" ref="F311">IF(
    ROW()-ROW($D$8)+1 &lt;= ROWS(_xlfn.ANCHORARRAY(_Helper_FilterResults!$A$1)),
    INDEX(_xlfn.ANCHORARRAY(_Helper_FilterResults!$A$1), ROW()-ROW($D$8)+1, 3),
    ""
)</f>
        <v>2825 CAPITOL AVE</v>
      </c>
      <c r="G311" s="5" t="str" cm="1">
        <f t="array" ref="G311">IF(
    ROW()-ROW($D$8)+1 &lt;= ROWS(_xlfn.ANCHORARRAY(_Helper_FilterResults!$A$1)),
    INDEX(_xlfn.ANCHORARRAY(_Helper_FilterResults!$A$1), ROW()-ROW($D$8)+1, 4),
    ""
)</f>
        <v>SACRAMENTO</v>
      </c>
      <c r="H311" s="5" cm="1">
        <f t="array" ref="H311">IF(
    ROW()-ROW($D$8)+1 &lt;= ROWS(_xlfn.ANCHORARRAY(_Helper_FilterResults!$A$1)),
    INDEX(_xlfn.ANCHORARRAY(_Helper_FilterResults!$A$1), ROW()-ROW($D$8)+1, 5),
    ""
)</f>
        <v>95816</v>
      </c>
      <c r="I311" s="28" t="str" cm="1">
        <f t="array" ref="I311">IF(
    ROW()-ROW($D$8)+1 &lt;= ROWS(_xlfn.ANCHORARRAY(_Helper_FilterResults!$A$1)),
    INDEX(_xlfn.ANCHORARRAY(_Helper_FilterResults!$A$1), ROW()-ROW($D$8)+1, 6),
    ""
)</f>
        <v>District 6</v>
      </c>
      <c r="J311" s="28" t="str" cm="1">
        <f t="array" ref="J311">IF(
    ROW()-ROW($D$8)+1 &lt;= ROWS(_xlfn.ANCHORARRAY(_Helper_FilterResults!$A$1)),
    INDEX(_xlfn.ANCHORARRAY(_Helper_FilterResults!$A$1), ROW()-ROW($D$8)+1, 7),
    ""
)</f>
        <v>District 8</v>
      </c>
      <c r="K311" s="28" t="str" cm="1">
        <f t="array" ref="K311">IF(
    ROW()-ROW($D$8)+1 &lt;= ROWS(_xlfn.ANCHORARRAY(_Helper_FilterResults!$A$1)),
    INDEX(_xlfn.ANCHORARRAY(_Helper_FilterResults!$A$1), ROW()-ROW($D$8)+1, 8),
    ""
)</f>
        <v>District 7</v>
      </c>
      <c r="L311" s="28" t="str" cm="1">
        <f t="array" ref="L311">IF(
    ROW()-ROW($D$8)+1 &lt;= ROWS(_xlfn.ANCHORARRAY(_Helper_FilterResults!$A$1)),
    INDEX(_xlfn.ANCHORARRAY(_Helper_FilterResults!$A$1), ROW()-ROW($D$8)+1, 9),
    ""
)</f>
        <v>District 7</v>
      </c>
      <c r="M311" s="28" t="str" cm="1">
        <f t="array" ref="M311">IF(
    ROW()-ROW($D$8)+1 &lt;= ROWS(_xlfn.ANCHORARRAY(_Helper_FilterResults!$A$1)),
    INDEX(_xlfn.ANCHORARRAY(_Helper_FilterResults!$A$1), ROW()-ROW($D$8)+1, 10),
    ""
)</f>
        <v>No</v>
      </c>
      <c r="N311" s="34" t="str" cm="1">
        <f t="array" ref="N311">IF(
    ROW()-ROW($D$8)+1 &lt;= ROWS(_xlfn.ANCHORARRAY(_Helper_FilterResults!$A$1)),
    INDEX(_xlfn.ANCHORARRAY(_Helper_FilterResults!$A$1), ROW()-ROW($D$8)+1, 11),
    ""
)</f>
        <v>No</v>
      </c>
      <c r="O311" s="28" t="str" cm="1">
        <f t="array" ref="O311">IF(
    ROW()-ROW($D$8)+1 &lt;= ROWS(_xlfn.ANCHORARRAY(_Helper_FilterResults!$A$1)),
    INDEX(_xlfn.ANCHORARRAY(_Helper_FilterResults!$A$1), ROW()-ROW($D$8)+1, 12),
    ""
)</f>
        <v>NA</v>
      </c>
      <c r="P311" s="33" t="str" cm="1">
        <f t="array" ref="P311">IF(
    ROW()-ROW($D$8)+1 &lt;= ROWS(_xlfn.ANCHORARRAY(_Helper_FilterResults!$A$1)),
    INDEX(_xlfn.ANCHORARRAY(_Helper_FilterResults!$A$1), ROW()-ROW($D$8)+1, 13),
    ""
)</f>
        <v>General Acute Care Hospital</v>
      </c>
      <c r="Q311" s="33" t="str" cm="1">
        <f t="array" ref="Q311">IF(
    ROW()-ROW($D$8)+1 &lt;= ROWS(_xlfn.ANCHORARRAY(_Helper_FilterResults!$A$1)),
    INDEX(_xlfn.ANCHORARRAY(_Helper_FilterResults!$A$1), ROW()-ROW($D$8)+1, 14),
    ""
)</f>
        <v>Non-Profit Corporation</v>
      </c>
    </row>
    <row r="312" spans="4:17" x14ac:dyDescent="0.3">
      <c r="D312" s="5" cm="1">
        <f t="array" ref="D312">IF(
    ROW()-ROW($D$8)+1 &lt;= ROWS(_xlfn.ANCHORARRAY(_Helper_FilterResults!$A$1)),
    INDEX(_xlfn.ANCHORARRAY(_Helper_FilterResults!$A$1), ROW()-ROW($D$8)+1, 1),
    ""
)</f>
        <v>106341326</v>
      </c>
      <c r="E312" s="5" t="str" cm="1">
        <f t="array" ref="E312">IF(
    ROW()-ROW($D$8)+1 &lt;= ROWS(_xlfn.ANCHORARRAY(_Helper_FilterResults!$A$1)),
    INDEX(_xlfn.ANCHORARRAY(_Helper_FilterResults!$A$1), ROW()-ROW($D$8)+1, 2),
    ""
)</f>
        <v>SACRAMENTO REHABILITATION HOSPITAL</v>
      </c>
      <c r="F312" s="5" t="str" cm="1">
        <f t="array" ref="F312">IF(
    ROW()-ROW($D$8)+1 &lt;= ROWS(_xlfn.ANCHORARRAY(_Helper_FilterResults!$A$1)),
    INDEX(_xlfn.ANCHORARRAY(_Helper_FilterResults!$A$1), ROW()-ROW($D$8)+1, 3),
    ""
)</f>
        <v>10 ADVANTAGE COURT</v>
      </c>
      <c r="G312" s="5" t="str" cm="1">
        <f t="array" ref="G312">IF(
    ROW()-ROW($D$8)+1 &lt;= ROWS(_xlfn.ANCHORARRAY(_Helper_FilterResults!$A$1)),
    INDEX(_xlfn.ANCHORARRAY(_Helper_FilterResults!$A$1), ROW()-ROW($D$8)+1, 4),
    ""
)</f>
        <v>SACRAMENTO</v>
      </c>
      <c r="H312" s="5" cm="1">
        <f t="array" ref="H312">IF(
    ROW()-ROW($D$8)+1 &lt;= ROWS(_xlfn.ANCHORARRAY(_Helper_FilterResults!$A$1)),
    INDEX(_xlfn.ANCHORARRAY(_Helper_FilterResults!$A$1), ROW()-ROW($D$8)+1, 5),
    ""
)</f>
        <v>95834</v>
      </c>
      <c r="I312" s="28" t="str" cm="1">
        <f t="array" ref="I312">IF(
    ROW()-ROW($D$8)+1 &lt;= ROWS(_xlfn.ANCHORARRAY(_Helper_FilterResults!$A$1)),
    INDEX(_xlfn.ANCHORARRAY(_Helper_FilterResults!$A$1), ROW()-ROW($D$8)+1, 6),
    ""
)</f>
        <v>District 6</v>
      </c>
      <c r="J312" s="28" t="str" cm="1">
        <f t="array" ref="J312">IF(
    ROW()-ROW($D$8)+1 &lt;= ROWS(_xlfn.ANCHORARRAY(_Helper_FilterResults!$A$1)),
    INDEX(_xlfn.ANCHORARRAY(_Helper_FilterResults!$A$1), ROW()-ROW($D$8)+1, 7),
    ""
)</f>
        <v>District 8</v>
      </c>
      <c r="K312" s="28" t="str" cm="1">
        <f t="array" ref="K312">IF(
    ROW()-ROW($D$8)+1 &lt;= ROWS(_xlfn.ANCHORARRAY(_Helper_FilterResults!$A$1)),
    INDEX(_xlfn.ANCHORARRAY(_Helper_FilterResults!$A$1), ROW()-ROW($D$8)+1, 8),
    ""
)</f>
        <v>District 6</v>
      </c>
      <c r="L312" s="28" t="str" cm="1">
        <f t="array" ref="L312">IF(
    ROW()-ROW($D$8)+1 &lt;= ROWS(_xlfn.ANCHORARRAY(_Helper_FilterResults!$A$1)),
    INDEX(_xlfn.ANCHORARRAY(_Helper_FilterResults!$A$1), ROW()-ROW($D$8)+1, 9),
    ""
)</f>
        <v>District 6</v>
      </c>
      <c r="M312" s="28" t="str" cm="1">
        <f t="array" ref="M312">IF(
    ROW()-ROW($D$8)+1 &lt;= ROWS(_xlfn.ANCHORARRAY(_Helper_FilterResults!$A$1)),
    INDEX(_xlfn.ANCHORARRAY(_Helper_FilterResults!$A$1), ROW()-ROW($D$8)+1, 10),
    ""
)</f>
        <v>No</v>
      </c>
      <c r="N312" s="34" t="str" cm="1">
        <f t="array" ref="N312">IF(
    ROW()-ROW($D$8)+1 &lt;= ROWS(_xlfn.ANCHORARRAY(_Helper_FilterResults!$A$1)),
    INDEX(_xlfn.ANCHORARRAY(_Helper_FilterResults!$A$1), ROW()-ROW($D$8)+1, 11),
    ""
)</f>
        <v>No</v>
      </c>
      <c r="O312" s="28" t="str" cm="1">
        <f t="array" ref="O312">IF(
    ROW()-ROW($D$8)+1 &lt;= ROWS(_xlfn.ANCHORARRAY(_Helper_FilterResults!$A$1)),
    INDEX(_xlfn.ANCHORARRAY(_Helper_FilterResults!$A$1), ROW()-ROW($D$8)+1, 12),
    ""
)</f>
        <v>NA</v>
      </c>
      <c r="P312" s="33" t="str" cm="1">
        <f t="array" ref="P312">IF(
    ROW()-ROW($D$8)+1 &lt;= ROWS(_xlfn.ANCHORARRAY(_Helper_FilterResults!$A$1)),
    INDEX(_xlfn.ANCHORARRAY(_Helper_FilterResults!$A$1), ROW()-ROW($D$8)+1, 13),
    ""
)</f>
        <v>General Acute Care Hospital</v>
      </c>
      <c r="Q312" s="33" t="str" cm="1">
        <f t="array" ref="Q312">IF(
    ROW()-ROW($D$8)+1 &lt;= ROWS(_xlfn.ANCHORARRAY(_Helper_FilterResults!$A$1)),
    INDEX(_xlfn.ANCHORARRAY(_Helper_FilterResults!$A$1), ROW()-ROW($D$8)+1, 14),
    ""
)</f>
        <v>Investor - LLC</v>
      </c>
    </row>
    <row r="313" spans="4:17" x14ac:dyDescent="0.3">
      <c r="D313" s="5" cm="1">
        <f t="array" ref="D313">IF(
    ROW()-ROW($D$8)+1 &lt;= ROWS(_xlfn.ANCHORARRAY(_Helper_FilterResults!$A$1)),
    INDEX(_xlfn.ANCHORARRAY(_Helper_FilterResults!$A$1), ROW()-ROW($D$8)+1, 1),
    ""
)</f>
        <v>106342344</v>
      </c>
      <c r="E313" s="5" t="str" cm="1">
        <f t="array" ref="E313">IF(
    ROW()-ROW($D$8)+1 &lt;= ROWS(_xlfn.ANCHORARRAY(_Helper_FilterResults!$A$1)),
    INDEX(_xlfn.ANCHORARRAY(_Helper_FilterResults!$A$1), ROW()-ROW($D$8)+1, 2),
    ""
)</f>
        <v>KAISER FOUNDATION HOSPITAL - SOUTH SACRAMENTO</v>
      </c>
      <c r="F313" s="5" t="str" cm="1">
        <f t="array" ref="F313">IF(
    ROW()-ROW($D$8)+1 &lt;= ROWS(_xlfn.ANCHORARRAY(_Helper_FilterResults!$A$1)),
    INDEX(_xlfn.ANCHORARRAY(_Helper_FilterResults!$A$1), ROW()-ROW($D$8)+1, 3),
    ""
)</f>
        <v>6600 BRUCEVILLE ROAD</v>
      </c>
      <c r="G313" s="5" t="str" cm="1">
        <f t="array" ref="G313">IF(
    ROW()-ROW($D$8)+1 &lt;= ROWS(_xlfn.ANCHORARRAY(_Helper_FilterResults!$A$1)),
    INDEX(_xlfn.ANCHORARRAY(_Helper_FilterResults!$A$1), ROW()-ROW($D$8)+1, 4),
    ""
)</f>
        <v>SACRAMENTO</v>
      </c>
      <c r="H313" s="5" cm="1">
        <f t="array" ref="H313">IF(
    ROW()-ROW($D$8)+1 &lt;= ROWS(_xlfn.ANCHORARRAY(_Helper_FilterResults!$A$1)),
    INDEX(_xlfn.ANCHORARRAY(_Helper_FilterResults!$A$1), ROW()-ROW($D$8)+1, 5),
    ""
)</f>
        <v>95823</v>
      </c>
      <c r="I313" s="28" t="str" cm="1">
        <f t="array" ref="I313">IF(
    ROW()-ROW($D$8)+1 &lt;= ROWS(_xlfn.ANCHORARRAY(_Helper_FilterResults!$A$1)),
    INDEX(_xlfn.ANCHORARRAY(_Helper_FilterResults!$A$1), ROW()-ROW($D$8)+1, 6),
    ""
)</f>
        <v>District 10</v>
      </c>
      <c r="J313" s="28" t="str" cm="1">
        <f t="array" ref="J313">IF(
    ROW()-ROW($D$8)+1 &lt;= ROWS(_xlfn.ANCHORARRAY(_Helper_FilterResults!$A$1)),
    INDEX(_xlfn.ANCHORARRAY(_Helper_FilterResults!$A$1), ROW()-ROW($D$8)+1, 7),
    ""
)</f>
        <v>District 8</v>
      </c>
      <c r="K313" s="28" t="str" cm="1">
        <f t="array" ref="K313">IF(
    ROW()-ROW($D$8)+1 &lt;= ROWS(_xlfn.ANCHORARRAY(_Helper_FilterResults!$A$1)),
    INDEX(_xlfn.ANCHORARRAY(_Helper_FilterResults!$A$1), ROW()-ROW($D$8)+1, 8),
    ""
)</f>
        <v>District 7</v>
      </c>
      <c r="L313" s="28" t="str" cm="1">
        <f t="array" ref="L313">IF(
    ROW()-ROW($D$8)+1 &lt;= ROWS(_xlfn.ANCHORARRAY(_Helper_FilterResults!$A$1)),
    INDEX(_xlfn.ANCHORARRAY(_Helper_FilterResults!$A$1), ROW()-ROW($D$8)+1, 9),
    ""
)</f>
        <v>District 7</v>
      </c>
      <c r="M313" s="28" t="str" cm="1">
        <f t="array" ref="M313">IF(
    ROW()-ROW($D$8)+1 &lt;= ROWS(_xlfn.ANCHORARRAY(_Helper_FilterResults!$A$1)),
    INDEX(_xlfn.ANCHORARRAY(_Helper_FilterResults!$A$1), ROW()-ROW($D$8)+1, 10),
    ""
)</f>
        <v>Yes</v>
      </c>
      <c r="N313" s="34" t="str" cm="1">
        <f t="array" ref="N313">IF(
    ROW()-ROW($D$8)+1 &lt;= ROWS(_xlfn.ANCHORARRAY(_Helper_FilterResults!$A$1)),
    INDEX(_xlfn.ANCHORARRAY(_Helper_FilterResults!$A$1), ROW()-ROW($D$8)+1, 11),
    ""
)</f>
        <v>No</v>
      </c>
      <c r="O313" s="28" t="str" cm="1">
        <f t="array" ref="O313">IF(
    ROW()-ROW($D$8)+1 &lt;= ROWS(_xlfn.ANCHORARRAY(_Helper_FilterResults!$A$1)),
    INDEX(_xlfn.ANCHORARRAY(_Helper_FilterResults!$A$1), ROW()-ROW($D$8)+1, 12),
    ""
)</f>
        <v>Level II</v>
      </c>
      <c r="P313" s="33" t="str" cm="1">
        <f t="array" ref="P313">IF(
    ROW()-ROW($D$8)+1 &lt;= ROWS(_xlfn.ANCHORARRAY(_Helper_FilterResults!$A$1)),
    INDEX(_xlfn.ANCHORARRAY(_Helper_FilterResults!$A$1), ROW()-ROW($D$8)+1, 13),
    ""
)</f>
        <v>General Acute Care Hospital</v>
      </c>
      <c r="Q313" s="33" t="str" cm="1">
        <f t="array" ref="Q313">IF(
    ROW()-ROW($D$8)+1 &lt;= ROWS(_xlfn.ANCHORARRAY(_Helper_FilterResults!$A$1)),
    INDEX(_xlfn.ANCHORARRAY(_Helper_FilterResults!$A$1), ROW()-ROW($D$8)+1, 14),
    ""
)</f>
        <v>Non-Profit Corporation</v>
      </c>
    </row>
    <row r="314" spans="4:17" x14ac:dyDescent="0.3">
      <c r="D314" s="5" cm="1">
        <f t="array" ref="D314">IF(
    ROW()-ROW($D$8)+1 &lt;= ROWS(_xlfn.ANCHORARRAY(_Helper_FilterResults!$A$1)),
    INDEX(_xlfn.ANCHORARRAY(_Helper_FilterResults!$A$1), ROW()-ROW($D$8)+1, 1),
    ""
)</f>
        <v>106342392</v>
      </c>
      <c r="E314" s="5" t="str" cm="1">
        <f t="array" ref="E314">IF(
    ROW()-ROW($D$8)+1 &lt;= ROWS(_xlfn.ANCHORARRAY(_Helper_FilterResults!$A$1)),
    INDEX(_xlfn.ANCHORARRAY(_Helper_FilterResults!$A$1), ROW()-ROW($D$8)+1, 2),
    ""
)</f>
        <v>SIERRA VISTA HOSPITAL, INC</v>
      </c>
      <c r="F314" s="5" t="str" cm="1">
        <f t="array" ref="F314">IF(
    ROW()-ROW($D$8)+1 &lt;= ROWS(_xlfn.ANCHORARRAY(_Helper_FilterResults!$A$1)),
    INDEX(_xlfn.ANCHORARRAY(_Helper_FilterResults!$A$1), ROW()-ROW($D$8)+1, 3),
    ""
)</f>
        <v>8001 BRUCEVILLE ROAD</v>
      </c>
      <c r="G314" s="5" t="str" cm="1">
        <f t="array" ref="G314">IF(
    ROW()-ROW($D$8)+1 &lt;= ROWS(_xlfn.ANCHORARRAY(_Helper_FilterResults!$A$1)),
    INDEX(_xlfn.ANCHORARRAY(_Helper_FilterResults!$A$1), ROW()-ROW($D$8)+1, 4),
    ""
)</f>
        <v>SACRAMENTO</v>
      </c>
      <c r="H314" s="5" cm="1">
        <f t="array" ref="H314">IF(
    ROW()-ROW($D$8)+1 &lt;= ROWS(_xlfn.ANCHORARRAY(_Helper_FilterResults!$A$1)),
    INDEX(_xlfn.ANCHORARRAY(_Helper_FilterResults!$A$1), ROW()-ROW($D$8)+1, 5),
    ""
)</f>
        <v>95823</v>
      </c>
      <c r="I314" s="28" t="str" cm="1">
        <f t="array" ref="I314">IF(
    ROW()-ROW($D$8)+1 &lt;= ROWS(_xlfn.ANCHORARRAY(_Helper_FilterResults!$A$1)),
    INDEX(_xlfn.ANCHORARRAY(_Helper_FilterResults!$A$1), ROW()-ROW($D$8)+1, 6),
    ""
)</f>
        <v>District 10</v>
      </c>
      <c r="J314" s="28" t="str" cm="1">
        <f t="array" ref="J314">IF(
    ROW()-ROW($D$8)+1 &lt;= ROWS(_xlfn.ANCHORARRAY(_Helper_FilterResults!$A$1)),
    INDEX(_xlfn.ANCHORARRAY(_Helper_FilterResults!$A$1), ROW()-ROW($D$8)+1, 7),
    ""
)</f>
        <v>District 8</v>
      </c>
      <c r="K314" s="28" t="str" cm="1">
        <f t="array" ref="K314">IF(
    ROW()-ROW($D$8)+1 &lt;= ROWS(_xlfn.ANCHORARRAY(_Helper_FilterResults!$A$1)),
    INDEX(_xlfn.ANCHORARRAY(_Helper_FilterResults!$A$1), ROW()-ROW($D$8)+1, 8),
    ""
)</f>
        <v>District 7</v>
      </c>
      <c r="L314" s="28" t="str" cm="1">
        <f t="array" ref="L314">IF(
    ROW()-ROW($D$8)+1 &lt;= ROWS(_xlfn.ANCHORARRAY(_Helper_FilterResults!$A$1)),
    INDEX(_xlfn.ANCHORARRAY(_Helper_FilterResults!$A$1), ROW()-ROW($D$8)+1, 9),
    ""
)</f>
        <v>District 7</v>
      </c>
      <c r="M314" s="28" t="str" cm="1">
        <f t="array" ref="M314">IF(
    ROW()-ROW($D$8)+1 &lt;= ROWS(_xlfn.ANCHORARRAY(_Helper_FilterResults!$A$1)),
    INDEX(_xlfn.ANCHORARRAY(_Helper_FilterResults!$A$1), ROW()-ROW($D$8)+1, 10),
    ""
)</f>
        <v>No</v>
      </c>
      <c r="N314" s="34" t="str" cm="1">
        <f t="array" ref="N314">IF(
    ROW()-ROW($D$8)+1 &lt;= ROWS(_xlfn.ANCHORARRAY(_Helper_FilterResults!$A$1)),
    INDEX(_xlfn.ANCHORARRAY(_Helper_FilterResults!$A$1), ROW()-ROW($D$8)+1, 11),
    ""
)</f>
        <v>No</v>
      </c>
      <c r="O314" s="28" t="str" cm="1">
        <f t="array" ref="O314">IF(
    ROW()-ROW($D$8)+1 &lt;= ROWS(_xlfn.ANCHORARRAY(_Helper_FilterResults!$A$1)),
    INDEX(_xlfn.ANCHORARRAY(_Helper_FilterResults!$A$1), ROW()-ROW($D$8)+1, 12),
    ""
)</f>
        <v>NA</v>
      </c>
      <c r="P314" s="33" t="str" cm="1">
        <f t="array" ref="P314">IF(
    ROW()-ROW($D$8)+1 &lt;= ROWS(_xlfn.ANCHORARRAY(_Helper_FilterResults!$A$1)),
    INDEX(_xlfn.ANCHORARRAY(_Helper_FilterResults!$A$1), ROW()-ROW($D$8)+1, 13),
    ""
)</f>
        <v>Acute Psychiatric Hospital</v>
      </c>
      <c r="Q314" s="33" t="str" cm="1">
        <f t="array" ref="Q314">IF(
    ROW()-ROW($D$8)+1 &lt;= ROWS(_xlfn.ANCHORARRAY(_Helper_FilterResults!$A$1)),
    INDEX(_xlfn.ANCHORARRAY(_Helper_FilterResults!$A$1), ROW()-ROW($D$8)+1, 14),
    ""
)</f>
        <v>Investor - Corporation</v>
      </c>
    </row>
    <row r="315" spans="4:17" x14ac:dyDescent="0.3">
      <c r="D315" s="5" cm="1">
        <f t="array" ref="D315">IF(
    ROW()-ROW($D$8)+1 &lt;= ROWS(_xlfn.ANCHORARRAY(_Helper_FilterResults!$A$1)),
    INDEX(_xlfn.ANCHORARRAY(_Helper_FilterResults!$A$1), ROW()-ROW($D$8)+1, 1),
    ""
)</f>
        <v>106344011</v>
      </c>
      <c r="E315" s="5" t="str" cm="1">
        <f t="array" ref="E315">IF(
    ROW()-ROW($D$8)+1 &lt;= ROWS(_xlfn.ANCHORARRAY(_Helper_FilterResults!$A$1)),
    INDEX(_xlfn.ANCHORARRAY(_Helper_FilterResults!$A$1), ROW()-ROW($D$8)+1, 2),
    ""
)</f>
        <v>SACRAMENTO MENTAL HEALTH TREATMENT CENTER</v>
      </c>
      <c r="F315" s="5" t="str" cm="1">
        <f t="array" ref="F315">IF(
    ROW()-ROW($D$8)+1 &lt;= ROWS(_xlfn.ANCHORARRAY(_Helper_FilterResults!$A$1)),
    INDEX(_xlfn.ANCHORARRAY(_Helper_FilterResults!$A$1), ROW()-ROW($D$8)+1, 3),
    ""
)</f>
        <v>2150 STOCKTON BOULEVARD</v>
      </c>
      <c r="G315" s="5" t="str" cm="1">
        <f t="array" ref="G315">IF(
    ROW()-ROW($D$8)+1 &lt;= ROWS(_xlfn.ANCHORARRAY(_Helper_FilterResults!$A$1)),
    INDEX(_xlfn.ANCHORARRAY(_Helper_FilterResults!$A$1), ROW()-ROW($D$8)+1, 4),
    ""
)</f>
        <v>SACRAMENTO</v>
      </c>
      <c r="H315" s="5" cm="1">
        <f t="array" ref="H315">IF(
    ROW()-ROW($D$8)+1 &lt;= ROWS(_xlfn.ANCHORARRAY(_Helper_FilterResults!$A$1)),
    INDEX(_xlfn.ANCHORARRAY(_Helper_FilterResults!$A$1), ROW()-ROW($D$8)+1, 5),
    ""
)</f>
        <v>95817</v>
      </c>
      <c r="I315" s="28" t="str" cm="1">
        <f t="array" ref="I315">IF(
    ROW()-ROW($D$8)+1 &lt;= ROWS(_xlfn.ANCHORARRAY(_Helper_FilterResults!$A$1)),
    INDEX(_xlfn.ANCHORARRAY(_Helper_FilterResults!$A$1), ROW()-ROW($D$8)+1, 6),
    ""
)</f>
        <v>District 6</v>
      </c>
      <c r="J315" s="28" t="str" cm="1">
        <f t="array" ref="J315">IF(
    ROW()-ROW($D$8)+1 &lt;= ROWS(_xlfn.ANCHORARRAY(_Helper_FilterResults!$A$1)),
    INDEX(_xlfn.ANCHORARRAY(_Helper_FilterResults!$A$1), ROW()-ROW($D$8)+1, 7),
    ""
)</f>
        <v>District 8</v>
      </c>
      <c r="K315" s="28" t="str" cm="1">
        <f t="array" ref="K315">IF(
    ROW()-ROW($D$8)+1 &lt;= ROWS(_xlfn.ANCHORARRAY(_Helper_FilterResults!$A$1)),
    INDEX(_xlfn.ANCHORARRAY(_Helper_FilterResults!$A$1), ROW()-ROW($D$8)+1, 8),
    ""
)</f>
        <v>District 7</v>
      </c>
      <c r="L315" s="28" t="str" cm="1">
        <f t="array" ref="L315">IF(
    ROW()-ROW($D$8)+1 &lt;= ROWS(_xlfn.ANCHORARRAY(_Helper_FilterResults!$A$1)),
    INDEX(_xlfn.ANCHORARRAY(_Helper_FilterResults!$A$1), ROW()-ROW($D$8)+1, 9),
    ""
)</f>
        <v>District 7</v>
      </c>
      <c r="M315" s="28" t="str" cm="1">
        <f t="array" ref="M315">IF(
    ROW()-ROW($D$8)+1 &lt;= ROWS(_xlfn.ANCHORARRAY(_Helper_FilterResults!$A$1)),
    INDEX(_xlfn.ANCHORARRAY(_Helper_FilterResults!$A$1), ROW()-ROW($D$8)+1, 10),
    ""
)</f>
        <v>No</v>
      </c>
      <c r="N315" s="34" t="str" cm="1">
        <f t="array" ref="N315">IF(
    ROW()-ROW($D$8)+1 &lt;= ROWS(_xlfn.ANCHORARRAY(_Helper_FilterResults!$A$1)),
    INDEX(_xlfn.ANCHORARRAY(_Helper_FilterResults!$A$1), ROW()-ROW($D$8)+1, 11),
    ""
)</f>
        <v>No</v>
      </c>
      <c r="O315" s="28" t="str" cm="1">
        <f t="array" ref="O315">IF(
    ROW()-ROW($D$8)+1 &lt;= ROWS(_xlfn.ANCHORARRAY(_Helper_FilterResults!$A$1)),
    INDEX(_xlfn.ANCHORARRAY(_Helper_FilterResults!$A$1), ROW()-ROW($D$8)+1, 12),
    ""
)</f>
        <v>NA</v>
      </c>
      <c r="P315" s="33" t="str" cm="1">
        <f t="array" ref="P315">IF(
    ROW()-ROW($D$8)+1 &lt;= ROWS(_xlfn.ANCHORARRAY(_Helper_FilterResults!$A$1)),
    INDEX(_xlfn.ANCHORARRAY(_Helper_FilterResults!$A$1), ROW()-ROW($D$8)+1, 13),
    ""
)</f>
        <v>Psychiatric Health Facility</v>
      </c>
      <c r="Q315" s="33" t="str" cm="1">
        <f t="array" ref="Q315">IF(
    ROW()-ROW($D$8)+1 &lt;= ROWS(_xlfn.ANCHORARRAY(_Helper_FilterResults!$A$1)),
    INDEX(_xlfn.ANCHORARRAY(_Helper_FilterResults!$A$1), ROW()-ROW($D$8)+1, 14),
    ""
)</f>
        <v>City or County</v>
      </c>
    </row>
    <row r="316" spans="4:17" x14ac:dyDescent="0.3">
      <c r="D316" s="5" cm="1">
        <f t="array" ref="D316">IF(
    ROW()-ROW($D$8)+1 &lt;= ROWS(_xlfn.ANCHORARRAY(_Helper_FilterResults!$A$1)),
    INDEX(_xlfn.ANCHORARRAY(_Helper_FilterResults!$A$1), ROW()-ROW($D$8)+1, 1),
    ""
)</f>
        <v>106344017</v>
      </c>
      <c r="E316" s="5" t="str" cm="1">
        <f t="array" ref="E316">IF(
    ROW()-ROW($D$8)+1 &lt;= ROWS(_xlfn.ANCHORARRAY(_Helper_FilterResults!$A$1)),
    INDEX(_xlfn.ANCHORARRAY(_Helper_FilterResults!$A$1), ROW()-ROW($D$8)+1, 2),
    ""
)</f>
        <v>SUTTER CENTER FOR PSYCHIATRY</v>
      </c>
      <c r="F316" s="5" t="str" cm="1">
        <f t="array" ref="F316">IF(
    ROW()-ROW($D$8)+1 &lt;= ROWS(_xlfn.ANCHORARRAY(_Helper_FilterResults!$A$1)),
    INDEX(_xlfn.ANCHORARRAY(_Helper_FilterResults!$A$1), ROW()-ROW($D$8)+1, 3),
    ""
)</f>
        <v>7700 FOLSOM BOULEVARD</v>
      </c>
      <c r="G316" s="5" t="str" cm="1">
        <f t="array" ref="G316">IF(
    ROW()-ROW($D$8)+1 &lt;= ROWS(_xlfn.ANCHORARRAY(_Helper_FilterResults!$A$1)),
    INDEX(_xlfn.ANCHORARRAY(_Helper_FilterResults!$A$1), ROW()-ROW($D$8)+1, 4),
    ""
)</f>
        <v>SACRAMENTO</v>
      </c>
      <c r="H316" s="5" cm="1">
        <f t="array" ref="H316">IF(
    ROW()-ROW($D$8)+1 &lt;= ROWS(_xlfn.ANCHORARRAY(_Helper_FilterResults!$A$1)),
    INDEX(_xlfn.ANCHORARRAY(_Helper_FilterResults!$A$1), ROW()-ROW($D$8)+1, 5),
    ""
)</f>
        <v>95826</v>
      </c>
      <c r="I316" s="28" t="str" cm="1">
        <f t="array" ref="I316">IF(
    ROW()-ROW($D$8)+1 &lt;= ROWS(_xlfn.ANCHORARRAY(_Helper_FilterResults!$A$1)),
    INDEX(_xlfn.ANCHORARRAY(_Helper_FilterResults!$A$1), ROW()-ROW($D$8)+1, 6),
    ""
)</f>
        <v>District 6</v>
      </c>
      <c r="J316" s="28" t="str" cm="1">
        <f t="array" ref="J316">IF(
    ROW()-ROW($D$8)+1 &lt;= ROWS(_xlfn.ANCHORARRAY(_Helper_FilterResults!$A$1)),
    INDEX(_xlfn.ANCHORARRAY(_Helper_FilterResults!$A$1), ROW()-ROW($D$8)+1, 7),
    ""
)</f>
        <v>District 8</v>
      </c>
      <c r="K316" s="28" t="str" cm="1">
        <f t="array" ref="K316">IF(
    ROW()-ROW($D$8)+1 &lt;= ROWS(_xlfn.ANCHORARRAY(_Helper_FilterResults!$A$1)),
    INDEX(_xlfn.ANCHORARRAY(_Helper_FilterResults!$A$1), ROW()-ROW($D$8)+1, 8),
    ""
)</f>
        <v>District 7</v>
      </c>
      <c r="L316" s="28" t="str" cm="1">
        <f t="array" ref="L316">IF(
    ROW()-ROW($D$8)+1 &lt;= ROWS(_xlfn.ANCHORARRAY(_Helper_FilterResults!$A$1)),
    INDEX(_xlfn.ANCHORARRAY(_Helper_FilterResults!$A$1), ROW()-ROW($D$8)+1, 9),
    ""
)</f>
        <v>District 3</v>
      </c>
      <c r="M316" s="28" t="str" cm="1">
        <f t="array" ref="M316">IF(
    ROW()-ROW($D$8)+1 &lt;= ROWS(_xlfn.ANCHORARRAY(_Helper_FilterResults!$A$1)),
    INDEX(_xlfn.ANCHORARRAY(_Helper_FilterResults!$A$1), ROW()-ROW($D$8)+1, 10),
    ""
)</f>
        <v>No</v>
      </c>
      <c r="N316" s="34" t="str" cm="1">
        <f t="array" ref="N316">IF(
    ROW()-ROW($D$8)+1 &lt;= ROWS(_xlfn.ANCHORARRAY(_Helper_FilterResults!$A$1)),
    INDEX(_xlfn.ANCHORARRAY(_Helper_FilterResults!$A$1), ROW()-ROW($D$8)+1, 11),
    ""
)</f>
        <v>No</v>
      </c>
      <c r="O316" s="28" t="str" cm="1">
        <f t="array" ref="O316">IF(
    ROW()-ROW($D$8)+1 &lt;= ROWS(_xlfn.ANCHORARRAY(_Helper_FilterResults!$A$1)),
    INDEX(_xlfn.ANCHORARRAY(_Helper_FilterResults!$A$1), ROW()-ROW($D$8)+1, 12),
    ""
)</f>
        <v>NA</v>
      </c>
      <c r="P316" s="33" t="str" cm="1">
        <f t="array" ref="P316">IF(
    ROW()-ROW($D$8)+1 &lt;= ROWS(_xlfn.ANCHORARRAY(_Helper_FilterResults!$A$1)),
    INDEX(_xlfn.ANCHORARRAY(_Helper_FilterResults!$A$1), ROW()-ROW($D$8)+1, 13),
    ""
)</f>
        <v>Acute Psychiatric Hospital</v>
      </c>
      <c r="Q316" s="33" t="str" cm="1">
        <f t="array" ref="Q316">IF(
    ROW()-ROW($D$8)+1 &lt;= ROWS(_xlfn.ANCHORARRAY(_Helper_FilterResults!$A$1)),
    INDEX(_xlfn.ANCHORARRAY(_Helper_FilterResults!$A$1), ROW()-ROW($D$8)+1, 14),
    ""
)</f>
        <v>Non-Profit Corporation</v>
      </c>
    </row>
    <row r="317" spans="4:17" x14ac:dyDescent="0.3">
      <c r="D317" s="5" cm="1">
        <f t="array" ref="D317">IF(
    ROW()-ROW($D$8)+1 &lt;= ROWS(_xlfn.ANCHORARRAY(_Helper_FilterResults!$A$1)),
    INDEX(_xlfn.ANCHORARRAY(_Helper_FilterResults!$A$1), ROW()-ROW($D$8)+1, 1),
    ""
)</f>
        <v>106344021</v>
      </c>
      <c r="E317" s="5" t="str" cm="1">
        <f t="array" ref="E317">IF(
    ROW()-ROW($D$8)+1 &lt;= ROWS(_xlfn.ANCHORARRAY(_Helper_FilterResults!$A$1)),
    INDEX(_xlfn.ANCHORARRAY(_Helper_FilterResults!$A$1), ROW()-ROW($D$8)+1, 2),
    ""
)</f>
        <v>HERITAGE OAKS HOSPITAL</v>
      </c>
      <c r="F317" s="5" t="str" cm="1">
        <f t="array" ref="F317">IF(
    ROW()-ROW($D$8)+1 &lt;= ROWS(_xlfn.ANCHORARRAY(_Helper_FilterResults!$A$1)),
    INDEX(_xlfn.ANCHORARRAY(_Helper_FilterResults!$A$1), ROW()-ROW($D$8)+1, 3),
    ""
)</f>
        <v>4250 AUBURN BLVD.</v>
      </c>
      <c r="G317" s="5" t="str" cm="1">
        <f t="array" ref="G317">IF(
    ROW()-ROW($D$8)+1 &lt;= ROWS(_xlfn.ANCHORARRAY(_Helper_FilterResults!$A$1)),
    INDEX(_xlfn.ANCHORARRAY(_Helper_FilterResults!$A$1), ROW()-ROW($D$8)+1, 4),
    ""
)</f>
        <v>SACRAMENTO</v>
      </c>
      <c r="H317" s="5" cm="1">
        <f t="array" ref="H317">IF(
    ROW()-ROW($D$8)+1 &lt;= ROWS(_xlfn.ANCHORARRAY(_Helper_FilterResults!$A$1)),
    INDEX(_xlfn.ANCHORARRAY(_Helper_FilterResults!$A$1), ROW()-ROW($D$8)+1, 5),
    ""
)</f>
        <v>95841</v>
      </c>
      <c r="I317" s="28" t="str" cm="1">
        <f t="array" ref="I317">IF(
    ROW()-ROW($D$8)+1 &lt;= ROWS(_xlfn.ANCHORARRAY(_Helper_FilterResults!$A$1)),
    INDEX(_xlfn.ANCHORARRAY(_Helper_FilterResults!$A$1), ROW()-ROW($D$8)+1, 6),
    ""
)</f>
        <v>District 6</v>
      </c>
      <c r="J317" s="28" t="str" cm="1">
        <f t="array" ref="J317">IF(
    ROW()-ROW($D$8)+1 &lt;= ROWS(_xlfn.ANCHORARRAY(_Helper_FilterResults!$A$1)),
    INDEX(_xlfn.ANCHORARRAY(_Helper_FilterResults!$A$1), ROW()-ROW($D$8)+1, 7),
    ""
)</f>
        <v>District 8</v>
      </c>
      <c r="K317" s="28" t="str" cm="1">
        <f t="array" ref="K317">IF(
    ROW()-ROW($D$8)+1 &lt;= ROWS(_xlfn.ANCHORARRAY(_Helper_FilterResults!$A$1)),
    INDEX(_xlfn.ANCHORARRAY(_Helper_FilterResults!$A$1), ROW()-ROW($D$8)+1, 8),
    ""
)</f>
        <v>District 6</v>
      </c>
      <c r="L317" s="28" t="str" cm="1">
        <f t="array" ref="L317">IF(
    ROW()-ROW($D$8)+1 &lt;= ROWS(_xlfn.ANCHORARRAY(_Helper_FilterResults!$A$1)),
    INDEX(_xlfn.ANCHORARRAY(_Helper_FilterResults!$A$1), ROW()-ROW($D$8)+1, 9),
    ""
)</f>
        <v>District 6</v>
      </c>
      <c r="M317" s="28" t="str" cm="1">
        <f t="array" ref="M317">IF(
    ROW()-ROW($D$8)+1 &lt;= ROWS(_xlfn.ANCHORARRAY(_Helper_FilterResults!$A$1)),
    INDEX(_xlfn.ANCHORARRAY(_Helper_FilterResults!$A$1), ROW()-ROW($D$8)+1, 10),
    ""
)</f>
        <v>No</v>
      </c>
      <c r="N317" s="34" t="str" cm="1">
        <f t="array" ref="N317">IF(
    ROW()-ROW($D$8)+1 &lt;= ROWS(_xlfn.ANCHORARRAY(_Helper_FilterResults!$A$1)),
    INDEX(_xlfn.ANCHORARRAY(_Helper_FilterResults!$A$1), ROW()-ROW($D$8)+1, 11),
    ""
)</f>
        <v>No</v>
      </c>
      <c r="O317" s="28" t="str" cm="1">
        <f t="array" ref="O317">IF(
    ROW()-ROW($D$8)+1 &lt;= ROWS(_xlfn.ANCHORARRAY(_Helper_FilterResults!$A$1)),
    INDEX(_xlfn.ANCHORARRAY(_Helper_FilterResults!$A$1), ROW()-ROW($D$8)+1, 12),
    ""
)</f>
        <v>NA</v>
      </c>
      <c r="P317" s="33" t="str" cm="1">
        <f t="array" ref="P317">IF(
    ROW()-ROW($D$8)+1 &lt;= ROWS(_xlfn.ANCHORARRAY(_Helper_FilterResults!$A$1)),
    INDEX(_xlfn.ANCHORARRAY(_Helper_FilterResults!$A$1), ROW()-ROW($D$8)+1, 13),
    ""
)</f>
        <v>Acute Psychiatric Hospital</v>
      </c>
      <c r="Q317" s="33" t="str" cm="1">
        <f t="array" ref="Q317">IF(
    ROW()-ROW($D$8)+1 &lt;= ROWS(_xlfn.ANCHORARRAY(_Helper_FilterResults!$A$1)),
    INDEX(_xlfn.ANCHORARRAY(_Helper_FilterResults!$A$1), ROW()-ROW($D$8)+1, 14),
    ""
)</f>
        <v>Investor - LLC</v>
      </c>
    </row>
    <row r="318" spans="4:17" x14ac:dyDescent="0.3">
      <c r="D318" s="5" cm="1">
        <f t="array" ref="D318">IF(
    ROW()-ROW($D$8)+1 &lt;= ROWS(_xlfn.ANCHORARRAY(_Helper_FilterResults!$A$1)),
    INDEX(_xlfn.ANCHORARRAY(_Helper_FilterResults!$A$1), ROW()-ROW($D$8)+1, 1),
    ""
)</f>
        <v>106344029</v>
      </c>
      <c r="E318" s="5" t="str" cm="1">
        <f t="array" ref="E318">IF(
    ROW()-ROW($D$8)+1 &lt;= ROWS(_xlfn.ANCHORARRAY(_Helper_FilterResults!$A$1)),
    INDEX(_xlfn.ANCHORARRAY(_Helper_FilterResults!$A$1), ROW()-ROW($D$8)+1, 2),
    ""
)</f>
        <v>MERCY HOSPITAL OF FOLSOM</v>
      </c>
      <c r="F318" s="5" t="str" cm="1">
        <f t="array" ref="F318">IF(
    ROW()-ROW($D$8)+1 &lt;= ROWS(_xlfn.ANCHORARRAY(_Helper_FilterResults!$A$1)),
    INDEX(_xlfn.ANCHORARRAY(_Helper_FilterResults!$A$1), ROW()-ROW($D$8)+1, 3),
    ""
)</f>
        <v>1650 CREEKSIDE DRIVE</v>
      </c>
      <c r="G318" s="5" t="str" cm="1">
        <f t="array" ref="G318">IF(
    ROW()-ROW($D$8)+1 &lt;= ROWS(_xlfn.ANCHORARRAY(_Helper_FilterResults!$A$1)),
    INDEX(_xlfn.ANCHORARRAY(_Helper_FilterResults!$A$1), ROW()-ROW($D$8)+1, 4),
    ""
)</f>
        <v>FOLSOM</v>
      </c>
      <c r="H318" s="5" cm="1">
        <f t="array" ref="H318">IF(
    ROW()-ROW($D$8)+1 &lt;= ROWS(_xlfn.ANCHORARRAY(_Helper_FilterResults!$A$1)),
    INDEX(_xlfn.ANCHORARRAY(_Helper_FilterResults!$A$1), ROW()-ROW($D$8)+1, 5),
    ""
)</f>
        <v>95630</v>
      </c>
      <c r="I318" s="28" t="str" cm="1">
        <f t="array" ref="I318">IF(
    ROW()-ROW($D$8)+1 &lt;= ROWS(_xlfn.ANCHORARRAY(_Helper_FilterResults!$A$1)),
    INDEX(_xlfn.ANCHORARRAY(_Helper_FilterResults!$A$1), ROW()-ROW($D$8)+1, 6),
    ""
)</f>
        <v>District 7</v>
      </c>
      <c r="J318" s="28" t="str" cm="1">
        <f t="array" ref="J318">IF(
    ROW()-ROW($D$8)+1 &lt;= ROWS(_xlfn.ANCHORARRAY(_Helper_FilterResults!$A$1)),
    INDEX(_xlfn.ANCHORARRAY(_Helper_FilterResults!$A$1), ROW()-ROW($D$8)+1, 7),
    ""
)</f>
        <v>District 6</v>
      </c>
      <c r="K318" s="28" t="str" cm="1">
        <f t="array" ref="K318">IF(
    ROW()-ROW($D$8)+1 &lt;= ROWS(_xlfn.ANCHORARRAY(_Helper_FilterResults!$A$1)),
    INDEX(_xlfn.ANCHORARRAY(_Helper_FilterResults!$A$1), ROW()-ROW($D$8)+1, 8),
    ""
)</f>
        <v>District 3</v>
      </c>
      <c r="L318" s="28" t="str" cm="1">
        <f t="array" ref="L318">IF(
    ROW()-ROW($D$8)+1 &lt;= ROWS(_xlfn.ANCHORARRAY(_Helper_FilterResults!$A$1)),
    INDEX(_xlfn.ANCHORARRAY(_Helper_FilterResults!$A$1), ROW()-ROW($D$8)+1, 9),
    ""
)</f>
        <v>District 3</v>
      </c>
      <c r="M318" s="28" t="str" cm="1">
        <f t="array" ref="M318">IF(
    ROW()-ROW($D$8)+1 &lt;= ROWS(_xlfn.ANCHORARRAY(_Helper_FilterResults!$A$1)),
    INDEX(_xlfn.ANCHORARRAY(_Helper_FilterResults!$A$1), ROW()-ROW($D$8)+1, 10),
    ""
)</f>
        <v>No</v>
      </c>
      <c r="N318" s="34" t="str" cm="1">
        <f t="array" ref="N318">IF(
    ROW()-ROW($D$8)+1 &lt;= ROWS(_xlfn.ANCHORARRAY(_Helper_FilterResults!$A$1)),
    INDEX(_xlfn.ANCHORARRAY(_Helper_FilterResults!$A$1), ROW()-ROW($D$8)+1, 11),
    ""
)</f>
        <v>No</v>
      </c>
      <c r="O318" s="28" t="str" cm="1">
        <f t="array" ref="O318">IF(
    ROW()-ROW($D$8)+1 &lt;= ROWS(_xlfn.ANCHORARRAY(_Helper_FilterResults!$A$1)),
    INDEX(_xlfn.ANCHORARRAY(_Helper_FilterResults!$A$1), ROW()-ROW($D$8)+1, 12),
    ""
)</f>
        <v>NA</v>
      </c>
      <c r="P318" s="33" t="str" cm="1">
        <f t="array" ref="P318">IF(
    ROW()-ROW($D$8)+1 &lt;= ROWS(_xlfn.ANCHORARRAY(_Helper_FilterResults!$A$1)),
    INDEX(_xlfn.ANCHORARRAY(_Helper_FilterResults!$A$1), ROW()-ROW($D$8)+1, 13),
    ""
)</f>
        <v>General Acute Care Hospital</v>
      </c>
      <c r="Q318" s="33" t="str" cm="1">
        <f t="array" ref="Q318">IF(
    ROW()-ROW($D$8)+1 &lt;= ROWS(_xlfn.ANCHORARRAY(_Helper_FilterResults!$A$1)),
    INDEX(_xlfn.ANCHORARRAY(_Helper_FilterResults!$A$1), ROW()-ROW($D$8)+1, 14),
    ""
)</f>
        <v>Non-Profit Corporation</v>
      </c>
    </row>
    <row r="319" spans="4:17" x14ac:dyDescent="0.3">
      <c r="D319" s="5" cm="1">
        <f t="array" ref="D319">IF(
    ROW()-ROW($D$8)+1 &lt;= ROWS(_xlfn.ANCHORARRAY(_Helper_FilterResults!$A$1)),
    INDEX(_xlfn.ANCHORARRAY(_Helper_FilterResults!$A$1), ROW()-ROW($D$8)+1, 1),
    ""
)</f>
        <v>106344035</v>
      </c>
      <c r="E319" s="5" t="str" cm="1">
        <f t="array" ref="E319">IF(
    ROW()-ROW($D$8)+1 &lt;= ROWS(_xlfn.ANCHORARRAY(_Helper_FilterResults!$A$1)),
    INDEX(_xlfn.ANCHORARRAY(_Helper_FilterResults!$A$1), ROW()-ROW($D$8)+1, 2),
    ""
)</f>
        <v>VIBRA HOSPITAL OF SACRAMENTO</v>
      </c>
      <c r="F319" s="5" t="str" cm="1">
        <f t="array" ref="F319">IF(
    ROW()-ROW($D$8)+1 &lt;= ROWS(_xlfn.ANCHORARRAY(_Helper_FilterResults!$A$1)),
    INDEX(_xlfn.ANCHORARRAY(_Helper_FilterResults!$A$1), ROW()-ROW($D$8)+1, 3),
    ""
)</f>
        <v>330 MONTROSE DRIVE</v>
      </c>
      <c r="G319" s="5" t="str" cm="1">
        <f t="array" ref="G319">IF(
    ROW()-ROW($D$8)+1 &lt;= ROWS(_xlfn.ANCHORARRAY(_Helper_FilterResults!$A$1)),
    INDEX(_xlfn.ANCHORARRAY(_Helper_FilterResults!$A$1), ROW()-ROW($D$8)+1, 4),
    ""
)</f>
        <v>FOLSOM</v>
      </c>
      <c r="H319" s="5" cm="1">
        <f t="array" ref="H319">IF(
    ROW()-ROW($D$8)+1 &lt;= ROWS(_xlfn.ANCHORARRAY(_Helper_FilterResults!$A$1)),
    INDEX(_xlfn.ANCHORARRAY(_Helper_FilterResults!$A$1), ROW()-ROW($D$8)+1, 5),
    ""
)</f>
        <v>95630</v>
      </c>
      <c r="I319" s="28" t="str" cm="1">
        <f t="array" ref="I319">IF(
    ROW()-ROW($D$8)+1 &lt;= ROWS(_xlfn.ANCHORARRAY(_Helper_FilterResults!$A$1)),
    INDEX(_xlfn.ANCHORARRAY(_Helper_FilterResults!$A$1), ROW()-ROW($D$8)+1, 6),
    ""
)</f>
        <v>District 7</v>
      </c>
      <c r="J319" s="28" t="str" cm="1">
        <f t="array" ref="J319">IF(
    ROW()-ROW($D$8)+1 &lt;= ROWS(_xlfn.ANCHORARRAY(_Helper_FilterResults!$A$1)),
    INDEX(_xlfn.ANCHORARRAY(_Helper_FilterResults!$A$1), ROW()-ROW($D$8)+1, 7),
    ""
)</f>
        <v>District 6</v>
      </c>
      <c r="K319" s="28" t="str" cm="1">
        <f t="array" ref="K319">IF(
    ROW()-ROW($D$8)+1 &lt;= ROWS(_xlfn.ANCHORARRAY(_Helper_FilterResults!$A$1)),
    INDEX(_xlfn.ANCHORARRAY(_Helper_FilterResults!$A$1), ROW()-ROW($D$8)+1, 8),
    ""
)</f>
        <v>District 3</v>
      </c>
      <c r="L319" s="28" t="str" cm="1">
        <f t="array" ref="L319">IF(
    ROW()-ROW($D$8)+1 &lt;= ROWS(_xlfn.ANCHORARRAY(_Helper_FilterResults!$A$1)),
    INDEX(_xlfn.ANCHORARRAY(_Helper_FilterResults!$A$1), ROW()-ROW($D$8)+1, 9),
    ""
)</f>
        <v>District 3</v>
      </c>
      <c r="M319" s="28" t="str" cm="1">
        <f t="array" ref="M319">IF(
    ROW()-ROW($D$8)+1 &lt;= ROWS(_xlfn.ANCHORARRAY(_Helper_FilterResults!$A$1)),
    INDEX(_xlfn.ANCHORARRAY(_Helper_FilterResults!$A$1), ROW()-ROW($D$8)+1, 10),
    ""
)</f>
        <v>No</v>
      </c>
      <c r="N319" s="34" t="str" cm="1">
        <f t="array" ref="N319">IF(
    ROW()-ROW($D$8)+1 &lt;= ROWS(_xlfn.ANCHORARRAY(_Helper_FilterResults!$A$1)),
    INDEX(_xlfn.ANCHORARRAY(_Helper_FilterResults!$A$1), ROW()-ROW($D$8)+1, 11),
    ""
)</f>
        <v>No</v>
      </c>
      <c r="O319" s="28" t="str" cm="1">
        <f t="array" ref="O319">IF(
    ROW()-ROW($D$8)+1 &lt;= ROWS(_xlfn.ANCHORARRAY(_Helper_FilterResults!$A$1)),
    INDEX(_xlfn.ANCHORARRAY(_Helper_FilterResults!$A$1), ROW()-ROW($D$8)+1, 12),
    ""
)</f>
        <v>NA</v>
      </c>
      <c r="P319" s="33" t="str" cm="1">
        <f t="array" ref="P319">IF(
    ROW()-ROW($D$8)+1 &lt;= ROWS(_xlfn.ANCHORARRAY(_Helper_FilterResults!$A$1)),
    INDEX(_xlfn.ANCHORARRAY(_Helper_FilterResults!$A$1), ROW()-ROW($D$8)+1, 13),
    ""
)</f>
        <v>General Acute Care Hospital</v>
      </c>
      <c r="Q319" s="33" t="str" cm="1">
        <f t="array" ref="Q319">IF(
    ROW()-ROW($D$8)+1 &lt;= ROWS(_xlfn.ANCHORARRAY(_Helper_FilterResults!$A$1)),
    INDEX(_xlfn.ANCHORARRAY(_Helper_FilterResults!$A$1), ROW()-ROW($D$8)+1, 14),
    ""
)</f>
        <v>Investor - LLC</v>
      </c>
    </row>
    <row r="320" spans="4:17" x14ac:dyDescent="0.3">
      <c r="D320" s="5" cm="1">
        <f t="array" ref="D320">IF(
    ROW()-ROW($D$8)+1 &lt;= ROWS(_xlfn.ANCHORARRAY(_Helper_FilterResults!$A$1)),
    INDEX(_xlfn.ANCHORARRAY(_Helper_FilterResults!$A$1), ROW()-ROW($D$8)+1, 1),
    ""
)</f>
        <v>106344114</v>
      </c>
      <c r="E320" s="5" t="str" cm="1">
        <f t="array" ref="E320">IF(
    ROW()-ROW($D$8)+1 &lt;= ROWS(_xlfn.ANCHORARRAY(_Helper_FilterResults!$A$1)),
    INDEX(_xlfn.ANCHORARRAY(_Helper_FilterResults!$A$1), ROW()-ROW($D$8)+1, 2),
    ""
)</f>
        <v>SHRINERS HOSPITALS FOR CHILDREN NORTHERN CALIF.</v>
      </c>
      <c r="F320" s="5" t="str" cm="1">
        <f t="array" ref="F320">IF(
    ROW()-ROW($D$8)+1 &lt;= ROWS(_xlfn.ANCHORARRAY(_Helper_FilterResults!$A$1)),
    INDEX(_xlfn.ANCHORARRAY(_Helper_FilterResults!$A$1), ROW()-ROW($D$8)+1, 3),
    ""
)</f>
        <v>2425 STOCKTON BLVD</v>
      </c>
      <c r="G320" s="5" t="str" cm="1">
        <f t="array" ref="G320">IF(
    ROW()-ROW($D$8)+1 &lt;= ROWS(_xlfn.ANCHORARRAY(_Helper_FilterResults!$A$1)),
    INDEX(_xlfn.ANCHORARRAY(_Helper_FilterResults!$A$1), ROW()-ROW($D$8)+1, 4),
    ""
)</f>
        <v>SACRAMENTO</v>
      </c>
      <c r="H320" s="5" cm="1">
        <f t="array" ref="H320">IF(
    ROW()-ROW($D$8)+1 &lt;= ROWS(_xlfn.ANCHORARRAY(_Helper_FilterResults!$A$1)),
    INDEX(_xlfn.ANCHORARRAY(_Helper_FilterResults!$A$1), ROW()-ROW($D$8)+1, 5),
    ""
)</f>
        <v>95817</v>
      </c>
      <c r="I320" s="28" t="str" cm="1">
        <f t="array" ref="I320">IF(
    ROW()-ROW($D$8)+1 &lt;= ROWS(_xlfn.ANCHORARRAY(_Helper_FilterResults!$A$1)),
    INDEX(_xlfn.ANCHORARRAY(_Helper_FilterResults!$A$1), ROW()-ROW($D$8)+1, 6),
    ""
)</f>
        <v>District 6</v>
      </c>
      <c r="J320" s="28" t="str" cm="1">
        <f t="array" ref="J320">IF(
    ROW()-ROW($D$8)+1 &lt;= ROWS(_xlfn.ANCHORARRAY(_Helper_FilterResults!$A$1)),
    INDEX(_xlfn.ANCHORARRAY(_Helper_FilterResults!$A$1), ROW()-ROW($D$8)+1, 7),
    ""
)</f>
        <v>District 8</v>
      </c>
      <c r="K320" s="28" t="str" cm="1">
        <f t="array" ref="K320">IF(
    ROW()-ROW($D$8)+1 &lt;= ROWS(_xlfn.ANCHORARRAY(_Helper_FilterResults!$A$1)),
    INDEX(_xlfn.ANCHORARRAY(_Helper_FilterResults!$A$1), ROW()-ROW($D$8)+1, 8),
    ""
)</f>
        <v>District 7</v>
      </c>
      <c r="L320" s="28" t="str" cm="1">
        <f t="array" ref="L320">IF(
    ROW()-ROW($D$8)+1 &lt;= ROWS(_xlfn.ANCHORARRAY(_Helper_FilterResults!$A$1)),
    INDEX(_xlfn.ANCHORARRAY(_Helper_FilterResults!$A$1), ROW()-ROW($D$8)+1, 9),
    ""
)</f>
        <v>District 7</v>
      </c>
      <c r="M320" s="28" t="str" cm="1">
        <f t="array" ref="M320">IF(
    ROW()-ROW($D$8)+1 &lt;= ROWS(_xlfn.ANCHORARRAY(_Helper_FilterResults!$A$1)),
    INDEX(_xlfn.ANCHORARRAY(_Helper_FilterResults!$A$1), ROW()-ROW($D$8)+1, 10),
    ""
)</f>
        <v>No</v>
      </c>
      <c r="N320" s="34" t="str" cm="1">
        <f t="array" ref="N320">IF(
    ROW()-ROW($D$8)+1 &lt;= ROWS(_xlfn.ANCHORARRAY(_Helper_FilterResults!$A$1)),
    INDEX(_xlfn.ANCHORARRAY(_Helper_FilterResults!$A$1), ROW()-ROW($D$8)+1, 11),
    ""
)</f>
        <v>No</v>
      </c>
      <c r="O320" s="28" t="str" cm="1">
        <f t="array" ref="O320">IF(
    ROW()-ROW($D$8)+1 &lt;= ROWS(_xlfn.ANCHORARRAY(_Helper_FilterResults!$A$1)),
    INDEX(_xlfn.ANCHORARRAY(_Helper_FilterResults!$A$1), ROW()-ROW($D$8)+1, 12),
    ""
)</f>
        <v>NA</v>
      </c>
      <c r="P320" s="33" t="str" cm="1">
        <f t="array" ref="P320">IF(
    ROW()-ROW($D$8)+1 &lt;= ROWS(_xlfn.ANCHORARRAY(_Helper_FilterResults!$A$1)),
    INDEX(_xlfn.ANCHORARRAY(_Helper_FilterResults!$A$1), ROW()-ROW($D$8)+1, 13),
    ""
)</f>
        <v>General Acute Care Hospital</v>
      </c>
      <c r="Q320" s="33" t="str" cm="1">
        <f t="array" ref="Q320">IF(
    ROW()-ROW($D$8)+1 &lt;= ROWS(_xlfn.ANCHORARRAY(_Helper_FilterResults!$A$1)),
    INDEX(_xlfn.ANCHORARRAY(_Helper_FilterResults!$A$1), ROW()-ROW($D$8)+1, 14),
    ""
)</f>
        <v>Non-Profit Corporation</v>
      </c>
    </row>
    <row r="321" spans="4:17" x14ac:dyDescent="0.3">
      <c r="D321" s="5" cm="1">
        <f t="array" ref="D321">IF(
    ROW()-ROW($D$8)+1 &lt;= ROWS(_xlfn.ANCHORARRAY(_Helper_FilterResults!$A$1)),
    INDEX(_xlfn.ANCHORARRAY(_Helper_FilterResults!$A$1), ROW()-ROW($D$8)+1, 1),
    ""
)</f>
        <v>106344170</v>
      </c>
      <c r="E321" s="5" t="str" cm="1">
        <f t="array" ref="E321">IF(
    ROW()-ROW($D$8)+1 &lt;= ROWS(_xlfn.ANCHORARRAY(_Helper_FilterResults!$A$1)),
    INDEX(_xlfn.ANCHORARRAY(_Helper_FilterResults!$A$1), ROW()-ROW($D$8)+1, 2),
    ""
)</f>
        <v>CRESTWOOD PSYCHIATRIC HEALTH FACILITY-CARMICHAEL</v>
      </c>
      <c r="F321" s="5" t="str" cm="1">
        <f t="array" ref="F321">IF(
    ROW()-ROW($D$8)+1 &lt;= ROWS(_xlfn.ANCHORARRAY(_Helper_FilterResults!$A$1)),
    INDEX(_xlfn.ANCHORARRAY(_Helper_FilterResults!$A$1), ROW()-ROW($D$8)+1, 3),
    ""
)</f>
        <v>4741 ENGLE ROAD</v>
      </c>
      <c r="G321" s="5" t="str" cm="1">
        <f t="array" ref="G321">IF(
    ROW()-ROW($D$8)+1 &lt;= ROWS(_xlfn.ANCHORARRAY(_Helper_FilterResults!$A$1)),
    INDEX(_xlfn.ANCHORARRAY(_Helper_FilterResults!$A$1), ROW()-ROW($D$8)+1, 4),
    ""
)</f>
        <v>CARMICHAEL</v>
      </c>
      <c r="H321" s="5" cm="1">
        <f t="array" ref="H321">IF(
    ROW()-ROW($D$8)+1 &lt;= ROWS(_xlfn.ANCHORARRAY(_Helper_FilterResults!$A$1)),
    INDEX(_xlfn.ANCHORARRAY(_Helper_FilterResults!$A$1), ROW()-ROW($D$8)+1, 5),
    ""
)</f>
        <v>95608</v>
      </c>
      <c r="I321" s="28" t="str" cm="1">
        <f t="array" ref="I321">IF(
    ROW()-ROW($D$8)+1 &lt;= ROWS(_xlfn.ANCHORARRAY(_Helper_FilterResults!$A$1)),
    INDEX(_xlfn.ANCHORARRAY(_Helper_FilterResults!$A$1), ROW()-ROW($D$8)+1, 6),
    ""
)</f>
        <v>District 6</v>
      </c>
      <c r="J321" s="28" t="str" cm="1">
        <f t="array" ref="J321">IF(
    ROW()-ROW($D$8)+1 &lt;= ROWS(_xlfn.ANCHORARRAY(_Helper_FilterResults!$A$1)),
    INDEX(_xlfn.ANCHORARRAY(_Helper_FilterResults!$A$1), ROW()-ROW($D$8)+1, 7),
    ""
)</f>
        <v>District 6</v>
      </c>
      <c r="K321" s="28" t="str" cm="1">
        <f t="array" ref="K321">IF(
    ROW()-ROW($D$8)+1 &lt;= ROWS(_xlfn.ANCHORARRAY(_Helper_FilterResults!$A$1)),
    INDEX(_xlfn.ANCHORARRAY(_Helper_FilterResults!$A$1), ROW()-ROW($D$8)+1, 8),
    ""
)</f>
        <v>District 6</v>
      </c>
      <c r="L321" s="28" t="str" cm="1">
        <f t="array" ref="L321">IF(
    ROW()-ROW($D$8)+1 &lt;= ROWS(_xlfn.ANCHORARRAY(_Helper_FilterResults!$A$1)),
    INDEX(_xlfn.ANCHORARRAY(_Helper_FilterResults!$A$1), ROW()-ROW($D$8)+1, 9),
    ""
)</f>
        <v>District 6</v>
      </c>
      <c r="M321" s="28" t="str" cm="1">
        <f t="array" ref="M321">IF(
    ROW()-ROW($D$8)+1 &lt;= ROWS(_xlfn.ANCHORARRAY(_Helper_FilterResults!$A$1)),
    INDEX(_xlfn.ANCHORARRAY(_Helper_FilterResults!$A$1), ROW()-ROW($D$8)+1, 10),
    ""
)</f>
        <v>No</v>
      </c>
      <c r="N321" s="34" t="str" cm="1">
        <f t="array" ref="N321">IF(
    ROW()-ROW($D$8)+1 &lt;= ROWS(_xlfn.ANCHORARRAY(_Helper_FilterResults!$A$1)),
    INDEX(_xlfn.ANCHORARRAY(_Helper_FilterResults!$A$1), ROW()-ROW($D$8)+1, 11),
    ""
)</f>
        <v>No</v>
      </c>
      <c r="O321" s="28" t="str" cm="1">
        <f t="array" ref="O321">IF(
    ROW()-ROW($D$8)+1 &lt;= ROWS(_xlfn.ANCHORARRAY(_Helper_FilterResults!$A$1)),
    INDEX(_xlfn.ANCHORARRAY(_Helper_FilterResults!$A$1), ROW()-ROW($D$8)+1, 12),
    ""
)</f>
        <v>NA</v>
      </c>
      <c r="P321" s="33" t="str" cm="1">
        <f t="array" ref="P321">IF(
    ROW()-ROW($D$8)+1 &lt;= ROWS(_xlfn.ANCHORARRAY(_Helper_FilterResults!$A$1)),
    INDEX(_xlfn.ANCHORARRAY(_Helper_FilterResults!$A$1), ROW()-ROW($D$8)+1, 13),
    ""
)</f>
        <v>Psychiatric Health Facility</v>
      </c>
      <c r="Q321" s="33" t="str" cm="1">
        <f t="array" ref="Q321">IF(
    ROW()-ROW($D$8)+1 &lt;= ROWS(_xlfn.ANCHORARRAY(_Helper_FilterResults!$A$1)),
    INDEX(_xlfn.ANCHORARRAY(_Helper_FilterResults!$A$1), ROW()-ROW($D$8)+1, 14),
    ""
)</f>
        <v>Investor - Corporation</v>
      </c>
    </row>
    <row r="322" spans="4:17" x14ac:dyDescent="0.3">
      <c r="D322" s="5" cm="1">
        <f t="array" ref="D322">IF(
    ROW()-ROW($D$8)+1 &lt;= ROWS(_xlfn.ANCHORARRAY(_Helper_FilterResults!$A$1)),
    INDEX(_xlfn.ANCHORARRAY(_Helper_FilterResults!$A$1), ROW()-ROW($D$8)+1, 1),
    ""
)</f>
        <v>106344188</v>
      </c>
      <c r="E322" s="5" t="str" cm="1">
        <f t="array" ref="E322">IF(
    ROW()-ROW($D$8)+1 &lt;= ROWS(_xlfn.ANCHORARRAY(_Helper_FilterResults!$A$1)),
    INDEX(_xlfn.ANCHORARRAY(_Helper_FilterResults!$A$1), ROW()-ROW($D$8)+1, 2),
    ""
)</f>
        <v>CRESTWOOD PSYCHIATRIC HEALTH FACILITY-SACRAMENTO</v>
      </c>
      <c r="F322" s="5" t="str" cm="1">
        <f t="array" ref="F322">IF(
    ROW()-ROW($D$8)+1 &lt;= ROWS(_xlfn.ANCHORARRAY(_Helper_FilterResults!$A$1)),
    INDEX(_xlfn.ANCHORARRAY(_Helper_FilterResults!$A$1), ROW()-ROW($D$8)+1, 3),
    ""
)</f>
        <v>2600 STOCKTON BLVD, STE B</v>
      </c>
      <c r="G322" s="5" t="str" cm="1">
        <f t="array" ref="G322">IF(
    ROW()-ROW($D$8)+1 &lt;= ROWS(_xlfn.ANCHORARRAY(_Helper_FilterResults!$A$1)),
    INDEX(_xlfn.ANCHORARRAY(_Helper_FilterResults!$A$1), ROW()-ROW($D$8)+1, 4),
    ""
)</f>
        <v>SACRAMENTO</v>
      </c>
      <c r="H322" s="5" cm="1">
        <f t="array" ref="H322">IF(
    ROW()-ROW($D$8)+1 &lt;= ROWS(_xlfn.ANCHORARRAY(_Helper_FilterResults!$A$1)),
    INDEX(_xlfn.ANCHORARRAY(_Helper_FilterResults!$A$1), ROW()-ROW($D$8)+1, 5),
    ""
)</f>
        <v>95817</v>
      </c>
      <c r="I322" s="28" t="str" cm="1">
        <f t="array" ref="I322">IF(
    ROW()-ROW($D$8)+1 &lt;= ROWS(_xlfn.ANCHORARRAY(_Helper_FilterResults!$A$1)),
    INDEX(_xlfn.ANCHORARRAY(_Helper_FilterResults!$A$1), ROW()-ROW($D$8)+1, 6),
    ""
)</f>
        <v>District 6</v>
      </c>
      <c r="J322" s="28" t="str" cm="1">
        <f t="array" ref="J322">IF(
    ROW()-ROW($D$8)+1 &lt;= ROWS(_xlfn.ANCHORARRAY(_Helper_FilterResults!$A$1)),
    INDEX(_xlfn.ANCHORARRAY(_Helper_FilterResults!$A$1), ROW()-ROW($D$8)+1, 7),
    ""
)</f>
        <v>District 8</v>
      </c>
      <c r="K322" s="28" t="str" cm="1">
        <f t="array" ref="K322">IF(
    ROW()-ROW($D$8)+1 &lt;= ROWS(_xlfn.ANCHORARRAY(_Helper_FilterResults!$A$1)),
    INDEX(_xlfn.ANCHORARRAY(_Helper_FilterResults!$A$1), ROW()-ROW($D$8)+1, 8),
    ""
)</f>
        <v>District 7</v>
      </c>
      <c r="L322" s="28" t="str" cm="1">
        <f t="array" ref="L322">IF(
    ROW()-ROW($D$8)+1 &lt;= ROWS(_xlfn.ANCHORARRAY(_Helper_FilterResults!$A$1)),
    INDEX(_xlfn.ANCHORARRAY(_Helper_FilterResults!$A$1), ROW()-ROW($D$8)+1, 9),
    ""
)</f>
        <v>District 7</v>
      </c>
      <c r="M322" s="28" t="str" cm="1">
        <f t="array" ref="M322">IF(
    ROW()-ROW($D$8)+1 &lt;= ROWS(_xlfn.ANCHORARRAY(_Helper_FilterResults!$A$1)),
    INDEX(_xlfn.ANCHORARRAY(_Helper_FilterResults!$A$1), ROW()-ROW($D$8)+1, 10),
    ""
)</f>
        <v>No</v>
      </c>
      <c r="N322" s="34" t="str" cm="1">
        <f t="array" ref="N322">IF(
    ROW()-ROW($D$8)+1 &lt;= ROWS(_xlfn.ANCHORARRAY(_Helper_FilterResults!$A$1)),
    INDEX(_xlfn.ANCHORARRAY(_Helper_FilterResults!$A$1), ROW()-ROW($D$8)+1, 11),
    ""
)</f>
        <v>No</v>
      </c>
      <c r="O322" s="28" t="str" cm="1">
        <f t="array" ref="O322">IF(
    ROW()-ROW($D$8)+1 &lt;= ROWS(_xlfn.ANCHORARRAY(_Helper_FilterResults!$A$1)),
    INDEX(_xlfn.ANCHORARRAY(_Helper_FilterResults!$A$1), ROW()-ROW($D$8)+1, 12),
    ""
)</f>
        <v>NA</v>
      </c>
      <c r="P322" s="33" t="str" cm="1">
        <f t="array" ref="P322">IF(
    ROW()-ROW($D$8)+1 &lt;= ROWS(_xlfn.ANCHORARRAY(_Helper_FilterResults!$A$1)),
    INDEX(_xlfn.ANCHORARRAY(_Helper_FilterResults!$A$1), ROW()-ROW($D$8)+1, 13),
    ""
)</f>
        <v>Psychiatric Health Facility</v>
      </c>
      <c r="Q322" s="33" t="str" cm="1">
        <f t="array" ref="Q322">IF(
    ROW()-ROW($D$8)+1 &lt;= ROWS(_xlfn.ANCHORARRAY(_Helper_FilterResults!$A$1)),
    INDEX(_xlfn.ANCHORARRAY(_Helper_FilterResults!$A$1), ROW()-ROW($D$8)+1, 14),
    ""
)</f>
        <v>Investor - Corporation</v>
      </c>
    </row>
    <row r="323" spans="4:17" x14ac:dyDescent="0.3">
      <c r="D323" s="5" cm="1">
        <f t="array" ref="D323">IF(
    ROW()-ROW($D$8)+1 &lt;= ROWS(_xlfn.ANCHORARRAY(_Helper_FilterResults!$A$1)),
    INDEX(_xlfn.ANCHORARRAY(_Helper_FilterResults!$A$1), ROW()-ROW($D$8)+1, 1),
    ""
)</f>
        <v>106344210</v>
      </c>
      <c r="E323" s="5" t="str" cm="1">
        <f t="array" ref="E323">IF(
    ROW()-ROW($D$8)+1 &lt;= ROWS(_xlfn.ANCHORARRAY(_Helper_FilterResults!$A$1)),
    INDEX(_xlfn.ANCHORARRAY(_Helper_FilterResults!$A$1), ROW()-ROW($D$8)+1, 2),
    ""
)</f>
        <v>SACRAMENTO BEHAVIORAL HEALTHCARE HOSPITAL, LLC</v>
      </c>
      <c r="F323" s="5" t="str" cm="1">
        <f t="array" ref="F323">IF(
    ROW()-ROW($D$8)+1 &lt;= ROWS(_xlfn.ANCHORARRAY(_Helper_FilterResults!$A$1)),
    INDEX(_xlfn.ANCHORARRAY(_Helper_FilterResults!$A$1), ROW()-ROW($D$8)+1, 3),
    ""
)</f>
        <v>1400 EXPO PARKWAY</v>
      </c>
      <c r="G323" s="5" t="str" cm="1">
        <f t="array" ref="G323">IF(
    ROW()-ROW($D$8)+1 &lt;= ROWS(_xlfn.ANCHORARRAY(_Helper_FilterResults!$A$1)),
    INDEX(_xlfn.ANCHORARRAY(_Helper_FilterResults!$A$1), ROW()-ROW($D$8)+1, 4),
    ""
)</f>
        <v>SACRAMENTO</v>
      </c>
      <c r="H323" s="5" cm="1">
        <f t="array" ref="H323">IF(
    ROW()-ROW($D$8)+1 &lt;= ROWS(_xlfn.ANCHORARRAY(_Helper_FilterResults!$A$1)),
    INDEX(_xlfn.ANCHORARRAY(_Helper_FilterResults!$A$1), ROW()-ROW($D$8)+1, 5),
    ""
)</f>
        <v>95815</v>
      </c>
      <c r="I323" s="28" t="str" cm="1">
        <f t="array" ref="I323">IF(
    ROW()-ROW($D$8)+1 &lt;= ROWS(_xlfn.ANCHORARRAY(_Helper_FilterResults!$A$1)),
    INDEX(_xlfn.ANCHORARRAY(_Helper_FilterResults!$A$1), ROW()-ROW($D$8)+1, 6),
    ""
)</f>
        <v>District 6</v>
      </c>
      <c r="J323" s="28" t="str" cm="1">
        <f t="array" ref="J323">IF(
    ROW()-ROW($D$8)+1 &lt;= ROWS(_xlfn.ANCHORARRAY(_Helper_FilterResults!$A$1)),
    INDEX(_xlfn.ANCHORARRAY(_Helper_FilterResults!$A$1), ROW()-ROW($D$8)+1, 7),
    ""
)</f>
        <v>District 8</v>
      </c>
      <c r="K323" s="28" t="str" cm="1">
        <f t="array" ref="K323">IF(
    ROW()-ROW($D$8)+1 &lt;= ROWS(_xlfn.ANCHORARRAY(_Helper_FilterResults!$A$1)),
    INDEX(_xlfn.ANCHORARRAY(_Helper_FilterResults!$A$1), ROW()-ROW($D$8)+1, 8),
    ""
)</f>
        <v>District 6</v>
      </c>
      <c r="L323" s="28" t="str" cm="1">
        <f t="array" ref="L323">IF(
    ROW()-ROW($D$8)+1 &lt;= ROWS(_xlfn.ANCHORARRAY(_Helper_FilterResults!$A$1)),
    INDEX(_xlfn.ANCHORARRAY(_Helper_FilterResults!$A$1), ROW()-ROW($D$8)+1, 9),
    ""
)</f>
        <v>District 6</v>
      </c>
      <c r="M323" s="28" t="str" cm="1">
        <f t="array" ref="M323">IF(
    ROW()-ROW($D$8)+1 &lt;= ROWS(_xlfn.ANCHORARRAY(_Helper_FilterResults!$A$1)),
    INDEX(_xlfn.ANCHORARRAY(_Helper_FilterResults!$A$1), ROW()-ROW($D$8)+1, 10),
    ""
)</f>
        <v>No</v>
      </c>
      <c r="N323" s="34" t="str" cm="1">
        <f t="array" ref="N323">IF(
    ROW()-ROW($D$8)+1 &lt;= ROWS(_xlfn.ANCHORARRAY(_Helper_FilterResults!$A$1)),
    INDEX(_xlfn.ANCHORARRAY(_Helper_FilterResults!$A$1), ROW()-ROW($D$8)+1, 11),
    ""
)</f>
        <v>No</v>
      </c>
      <c r="O323" s="28" t="str" cm="1">
        <f t="array" ref="O323">IF(
    ROW()-ROW($D$8)+1 &lt;= ROWS(_xlfn.ANCHORARRAY(_Helper_FilterResults!$A$1)),
    INDEX(_xlfn.ANCHORARRAY(_Helper_FilterResults!$A$1), ROW()-ROW($D$8)+1, 12),
    ""
)</f>
        <v>NA</v>
      </c>
      <c r="P323" s="33" t="str" cm="1">
        <f t="array" ref="P323">IF(
    ROW()-ROW($D$8)+1 &lt;= ROWS(_xlfn.ANCHORARRAY(_Helper_FilterResults!$A$1)),
    INDEX(_xlfn.ANCHORARRAY(_Helper_FilterResults!$A$1), ROW()-ROW($D$8)+1, 13),
    ""
)</f>
        <v>Acute Psychiatric Hospital</v>
      </c>
      <c r="Q323" s="33" t="str" cm="1">
        <f t="array" ref="Q323">IF(
    ROW()-ROW($D$8)+1 &lt;= ROWS(_xlfn.ANCHORARRAY(_Helper_FilterResults!$A$1)),
    INDEX(_xlfn.ANCHORARRAY(_Helper_FilterResults!$A$1), ROW()-ROW($D$8)+1, 14),
    ""
)</f>
        <v>Investor - LLC</v>
      </c>
    </row>
    <row r="324" spans="4:17" x14ac:dyDescent="0.3">
      <c r="D324" s="5" cm="1">
        <f t="array" ref="D324">IF(
    ROW()-ROW($D$8)+1 &lt;= ROWS(_xlfn.ANCHORARRAY(_Helper_FilterResults!$A$1)),
    INDEX(_xlfn.ANCHORARRAY(_Helper_FilterResults!$A$1), ROW()-ROW($D$8)+1, 1),
    ""
)</f>
        <v>106350784</v>
      </c>
      <c r="E324" s="5" t="str" cm="1">
        <f t="array" ref="E324">IF(
    ROW()-ROW($D$8)+1 &lt;= ROWS(_xlfn.ANCHORARRAY(_Helper_FilterResults!$A$1)),
    INDEX(_xlfn.ANCHORARRAY(_Helper_FilterResults!$A$1), ROW()-ROW($D$8)+1, 2),
    ""
)</f>
        <v>HAZEL HAWKINS MEMORIAL HOSPITAL</v>
      </c>
      <c r="F324" s="5" t="str" cm="1">
        <f t="array" ref="F324">IF(
    ROW()-ROW($D$8)+1 &lt;= ROWS(_xlfn.ANCHORARRAY(_Helper_FilterResults!$A$1)),
    INDEX(_xlfn.ANCHORARRAY(_Helper_FilterResults!$A$1), ROW()-ROW($D$8)+1, 3),
    ""
)</f>
        <v>911 SUNSET DRIVE</v>
      </c>
      <c r="G324" s="5" t="str" cm="1">
        <f t="array" ref="G324">IF(
    ROW()-ROW($D$8)+1 &lt;= ROWS(_xlfn.ANCHORARRAY(_Helper_FilterResults!$A$1)),
    INDEX(_xlfn.ANCHORARRAY(_Helper_FilterResults!$A$1), ROW()-ROW($D$8)+1, 4),
    ""
)</f>
        <v>HOLLISTER</v>
      </c>
      <c r="H324" s="5" cm="1">
        <f t="array" ref="H324">IF(
    ROW()-ROW($D$8)+1 &lt;= ROWS(_xlfn.ANCHORARRAY(_Helper_FilterResults!$A$1)),
    INDEX(_xlfn.ANCHORARRAY(_Helper_FilterResults!$A$1), ROW()-ROW($D$8)+1, 5),
    ""
)</f>
        <v>95023</v>
      </c>
      <c r="I324" s="28" t="str" cm="1">
        <f t="array" ref="I324">IF(
    ROW()-ROW($D$8)+1 &lt;= ROWS(_xlfn.ANCHORARRAY(_Helper_FilterResults!$A$1)),
    INDEX(_xlfn.ANCHORARRAY(_Helper_FilterResults!$A$1), ROW()-ROW($D$8)+1, 6),
    ""
)</f>
        <v>District 29</v>
      </c>
      <c r="J324" s="28" t="str" cm="1">
        <f t="array" ref="J324">IF(
    ROW()-ROW($D$8)+1 &lt;= ROWS(_xlfn.ANCHORARRAY(_Helper_FilterResults!$A$1)),
    INDEX(_xlfn.ANCHORARRAY(_Helper_FilterResults!$A$1), ROW()-ROW($D$8)+1, 7),
    ""
)</f>
        <v>District 17</v>
      </c>
      <c r="K324" s="28" t="str" cm="1">
        <f t="array" ref="K324">IF(
    ROW()-ROW($D$8)+1 &lt;= ROWS(_xlfn.ANCHORARRAY(_Helper_FilterResults!$A$1)),
    INDEX(_xlfn.ANCHORARRAY(_Helper_FilterResults!$A$1), ROW()-ROW($D$8)+1, 8),
    ""
)</f>
        <v>District 18</v>
      </c>
      <c r="L324" s="28" t="str" cm="1">
        <f t="array" ref="L324">IF(
    ROW()-ROW($D$8)+1 &lt;= ROWS(_xlfn.ANCHORARRAY(_Helper_FilterResults!$A$1)),
    INDEX(_xlfn.ANCHORARRAY(_Helper_FilterResults!$A$1), ROW()-ROW($D$8)+1, 9),
    ""
)</f>
        <v>District 18</v>
      </c>
      <c r="M324" s="28" t="str" cm="1">
        <f t="array" ref="M324">IF(
    ROW()-ROW($D$8)+1 &lt;= ROWS(_xlfn.ANCHORARRAY(_Helper_FilterResults!$A$1)),
    INDEX(_xlfn.ANCHORARRAY(_Helper_FilterResults!$A$1), ROW()-ROW($D$8)+1, 10),
    ""
)</f>
        <v>No</v>
      </c>
      <c r="N324" s="34" t="str" cm="1">
        <f t="array" ref="N324">IF(
    ROW()-ROW($D$8)+1 &lt;= ROWS(_xlfn.ANCHORARRAY(_Helper_FilterResults!$A$1)),
    INDEX(_xlfn.ANCHORARRAY(_Helper_FilterResults!$A$1), ROW()-ROW($D$8)+1, 11),
    ""
)</f>
        <v>Yes</v>
      </c>
      <c r="O324" s="28" t="str" cm="1">
        <f t="array" ref="O324">IF(
    ROW()-ROW($D$8)+1 &lt;= ROWS(_xlfn.ANCHORARRAY(_Helper_FilterResults!$A$1)),
    INDEX(_xlfn.ANCHORARRAY(_Helper_FilterResults!$A$1), ROW()-ROW($D$8)+1, 12),
    ""
)</f>
        <v>Level IV</v>
      </c>
      <c r="P324" s="33" t="str" cm="1">
        <f t="array" ref="P324">IF(
    ROW()-ROW($D$8)+1 &lt;= ROWS(_xlfn.ANCHORARRAY(_Helper_FilterResults!$A$1)),
    INDEX(_xlfn.ANCHORARRAY(_Helper_FilterResults!$A$1), ROW()-ROW($D$8)+1, 13),
    ""
)</f>
        <v>General Acute Care Hospital</v>
      </c>
      <c r="Q324" s="33" t="str" cm="1">
        <f t="array" ref="Q324">IF(
    ROW()-ROW($D$8)+1 &lt;= ROWS(_xlfn.ANCHORARRAY(_Helper_FilterResults!$A$1)),
    INDEX(_xlfn.ANCHORARRAY(_Helper_FilterResults!$A$1), ROW()-ROW($D$8)+1, 14),
    ""
)</f>
        <v>District</v>
      </c>
    </row>
    <row r="325" spans="4:17" x14ac:dyDescent="0.3">
      <c r="D325" s="5" cm="1">
        <f t="array" ref="D325">IF(
    ROW()-ROW($D$8)+1 &lt;= ROWS(_xlfn.ANCHORARRAY(_Helper_FilterResults!$A$1)),
    INDEX(_xlfn.ANCHORARRAY(_Helper_FilterResults!$A$1), ROW()-ROW($D$8)+1, 1),
    ""
)</f>
        <v>106361110</v>
      </c>
      <c r="E325" s="5" t="str" cm="1">
        <f t="array" ref="E325">IF(
    ROW()-ROW($D$8)+1 &lt;= ROWS(_xlfn.ANCHORARRAY(_Helper_FilterResults!$A$1)),
    INDEX(_xlfn.ANCHORARRAY(_Helper_FilterResults!$A$1), ROW()-ROW($D$8)+1, 2),
    ""
)</f>
        <v>BEAR VALLEY COMMUNITY HOSPITAL</v>
      </c>
      <c r="F325" s="5" t="str" cm="1">
        <f t="array" ref="F325">IF(
    ROW()-ROW($D$8)+1 &lt;= ROWS(_xlfn.ANCHORARRAY(_Helper_FilterResults!$A$1)),
    INDEX(_xlfn.ANCHORARRAY(_Helper_FilterResults!$A$1), ROW()-ROW($D$8)+1, 3),
    ""
)</f>
        <v>41870 GARSTIN DRIVE</v>
      </c>
      <c r="G325" s="5" t="str" cm="1">
        <f t="array" ref="G325">IF(
    ROW()-ROW($D$8)+1 &lt;= ROWS(_xlfn.ANCHORARRAY(_Helper_FilterResults!$A$1)),
    INDEX(_xlfn.ANCHORARRAY(_Helper_FilterResults!$A$1), ROW()-ROW($D$8)+1, 4),
    ""
)</f>
        <v>BIG BEAR LAKE</v>
      </c>
      <c r="H325" s="5" cm="1">
        <f t="array" ref="H325">IF(
    ROW()-ROW($D$8)+1 &lt;= ROWS(_xlfn.ANCHORARRAY(_Helper_FilterResults!$A$1)),
    INDEX(_xlfn.ANCHORARRAY(_Helper_FilterResults!$A$1), ROW()-ROW($D$8)+1, 5),
    ""
)</f>
        <v>92315</v>
      </c>
      <c r="I325" s="28" t="str" cm="1">
        <f t="array" ref="I325">IF(
    ROW()-ROW($D$8)+1 &lt;= ROWS(_xlfn.ANCHORARRAY(_Helper_FilterResults!$A$1)),
    INDEX(_xlfn.ANCHORARRAY(_Helper_FilterResults!$A$1), ROW()-ROW($D$8)+1, 6),
    ""
)</f>
        <v>District 34</v>
      </c>
      <c r="J325" s="28" t="str" cm="1">
        <f t="array" ref="J325">IF(
    ROW()-ROW($D$8)+1 &lt;= ROWS(_xlfn.ANCHORARRAY(_Helper_FilterResults!$A$1)),
    INDEX(_xlfn.ANCHORARRAY(_Helper_FilterResults!$A$1), ROW()-ROW($D$8)+1, 7),
    ""
)</f>
        <v>District 19</v>
      </c>
      <c r="K325" s="28" t="str" cm="1">
        <f t="array" ref="K325">IF(
    ROW()-ROW($D$8)+1 &lt;= ROWS(_xlfn.ANCHORARRAY(_Helper_FilterResults!$A$1)),
    INDEX(_xlfn.ANCHORARRAY(_Helper_FilterResults!$A$1), ROW()-ROW($D$8)+1, 8),
    ""
)</f>
        <v>District 23</v>
      </c>
      <c r="L325" s="28" t="str" cm="1">
        <f t="array" ref="L325">IF(
    ROW()-ROW($D$8)+1 &lt;= ROWS(_xlfn.ANCHORARRAY(_Helper_FilterResults!$A$1)),
    INDEX(_xlfn.ANCHORARRAY(_Helper_FilterResults!$A$1), ROW()-ROW($D$8)+1, 9),
    ""
)</f>
        <v>District 23</v>
      </c>
      <c r="M325" s="28" t="str" cm="1">
        <f t="array" ref="M325">IF(
    ROW()-ROW($D$8)+1 &lt;= ROWS(_xlfn.ANCHORARRAY(_Helper_FilterResults!$A$1)),
    INDEX(_xlfn.ANCHORARRAY(_Helper_FilterResults!$A$1), ROW()-ROW($D$8)+1, 10),
    ""
)</f>
        <v>No</v>
      </c>
      <c r="N325" s="34" t="str" cm="1">
        <f t="array" ref="N325">IF(
    ROW()-ROW($D$8)+1 &lt;= ROWS(_xlfn.ANCHORARRAY(_Helper_FilterResults!$A$1)),
    INDEX(_xlfn.ANCHORARRAY(_Helper_FilterResults!$A$1), ROW()-ROW($D$8)+1, 11),
    ""
)</f>
        <v>Yes</v>
      </c>
      <c r="O325" s="28" t="str" cm="1">
        <f t="array" ref="O325">IF(
    ROW()-ROW($D$8)+1 &lt;= ROWS(_xlfn.ANCHORARRAY(_Helper_FilterResults!$A$1)),
    INDEX(_xlfn.ANCHORARRAY(_Helper_FilterResults!$A$1), ROW()-ROW($D$8)+1, 12),
    ""
)</f>
        <v>NA</v>
      </c>
      <c r="P325" s="33" t="str" cm="1">
        <f t="array" ref="P325">IF(
    ROW()-ROW($D$8)+1 &lt;= ROWS(_xlfn.ANCHORARRAY(_Helper_FilterResults!$A$1)),
    INDEX(_xlfn.ANCHORARRAY(_Helper_FilterResults!$A$1), ROW()-ROW($D$8)+1, 13),
    ""
)</f>
        <v>General Acute Care Hospital</v>
      </c>
      <c r="Q325" s="33" t="str" cm="1">
        <f t="array" ref="Q325">IF(
    ROW()-ROW($D$8)+1 &lt;= ROWS(_xlfn.ANCHORARRAY(_Helper_FilterResults!$A$1)),
    INDEX(_xlfn.ANCHORARRAY(_Helper_FilterResults!$A$1), ROW()-ROW($D$8)+1, 14),
    ""
)</f>
        <v>District</v>
      </c>
    </row>
    <row r="326" spans="4:17" x14ac:dyDescent="0.3">
      <c r="D326" s="5" cm="1">
        <f t="array" ref="D326">IF(
    ROW()-ROW($D$8)+1 &lt;= ROWS(_xlfn.ANCHORARRAY(_Helper_FilterResults!$A$1)),
    INDEX(_xlfn.ANCHORARRAY(_Helper_FilterResults!$A$1), ROW()-ROW($D$8)+1, 1),
    ""
)</f>
        <v>106361144</v>
      </c>
      <c r="E326" s="5" t="str" cm="1">
        <f t="array" ref="E326">IF(
    ROW()-ROW($D$8)+1 &lt;= ROWS(_xlfn.ANCHORARRAY(_Helper_FilterResults!$A$1)),
    INDEX(_xlfn.ANCHORARRAY(_Helper_FilterResults!$A$1), ROW()-ROW($D$8)+1, 2),
    ""
)</f>
        <v>CHINO VALLEY MEDICAL CENTER</v>
      </c>
      <c r="F326" s="5" t="str" cm="1">
        <f t="array" ref="F326">IF(
    ROW()-ROW($D$8)+1 &lt;= ROWS(_xlfn.ANCHORARRAY(_Helper_FilterResults!$A$1)),
    INDEX(_xlfn.ANCHORARRAY(_Helper_FilterResults!$A$1), ROW()-ROW($D$8)+1, 3),
    ""
)</f>
        <v>5451 WALNUT AVENUE</v>
      </c>
      <c r="G326" s="5" t="str" cm="1">
        <f t="array" ref="G326">IF(
    ROW()-ROW($D$8)+1 &lt;= ROWS(_xlfn.ANCHORARRAY(_Helper_FilterResults!$A$1)),
    INDEX(_xlfn.ANCHORARRAY(_Helper_FilterResults!$A$1), ROW()-ROW($D$8)+1, 4),
    ""
)</f>
        <v>CHINO</v>
      </c>
      <c r="H326" s="5" cm="1">
        <f t="array" ref="H326">IF(
    ROW()-ROW($D$8)+1 &lt;= ROWS(_xlfn.ANCHORARRAY(_Helper_FilterResults!$A$1)),
    INDEX(_xlfn.ANCHORARRAY(_Helper_FilterResults!$A$1), ROW()-ROW($D$8)+1, 5),
    ""
)</f>
        <v>91710</v>
      </c>
      <c r="I326" s="28" t="str" cm="1">
        <f t="array" ref="I326">IF(
    ROW()-ROW($D$8)+1 &lt;= ROWS(_xlfn.ANCHORARRAY(_Helper_FilterResults!$A$1)),
    INDEX(_xlfn.ANCHORARRAY(_Helper_FilterResults!$A$1), ROW()-ROW($D$8)+1, 6),
    ""
)</f>
        <v>District 53</v>
      </c>
      <c r="J326" s="28" t="str" cm="1">
        <f t="array" ref="J326">IF(
    ROW()-ROW($D$8)+1 &lt;= ROWS(_xlfn.ANCHORARRAY(_Helper_FilterResults!$A$1)),
    INDEX(_xlfn.ANCHORARRAY(_Helper_FilterResults!$A$1), ROW()-ROW($D$8)+1, 7),
    ""
)</f>
        <v>District 22</v>
      </c>
      <c r="K326" s="28" t="str" cm="1">
        <f t="array" ref="K326">IF(
    ROW()-ROW($D$8)+1 &lt;= ROWS(_xlfn.ANCHORARRAY(_Helper_FilterResults!$A$1)),
    INDEX(_xlfn.ANCHORARRAY(_Helper_FilterResults!$A$1), ROW()-ROW($D$8)+1, 8),
    ""
)</f>
        <v>District 35</v>
      </c>
      <c r="L326" s="28" t="str" cm="1">
        <f t="array" ref="L326">IF(
    ROW()-ROW($D$8)+1 &lt;= ROWS(_xlfn.ANCHORARRAY(_Helper_FilterResults!$A$1)),
    INDEX(_xlfn.ANCHORARRAY(_Helper_FilterResults!$A$1), ROW()-ROW($D$8)+1, 9),
    ""
)</f>
        <v>District 31</v>
      </c>
      <c r="M326" s="28" t="str" cm="1">
        <f t="array" ref="M326">IF(
    ROW()-ROW($D$8)+1 &lt;= ROWS(_xlfn.ANCHORARRAY(_Helper_FilterResults!$A$1)),
    INDEX(_xlfn.ANCHORARRAY(_Helper_FilterResults!$A$1), ROW()-ROW($D$8)+1, 10),
    ""
)</f>
        <v>No</v>
      </c>
      <c r="N326" s="34" t="str" cm="1">
        <f t="array" ref="N326">IF(
    ROW()-ROW($D$8)+1 &lt;= ROWS(_xlfn.ANCHORARRAY(_Helper_FilterResults!$A$1)),
    INDEX(_xlfn.ANCHORARRAY(_Helper_FilterResults!$A$1), ROW()-ROW($D$8)+1, 11),
    ""
)</f>
        <v>No</v>
      </c>
      <c r="O326" s="28" t="str" cm="1">
        <f t="array" ref="O326">IF(
    ROW()-ROW($D$8)+1 &lt;= ROWS(_xlfn.ANCHORARRAY(_Helper_FilterResults!$A$1)),
    INDEX(_xlfn.ANCHORARRAY(_Helper_FilterResults!$A$1), ROW()-ROW($D$8)+1, 12),
    ""
)</f>
        <v>NA</v>
      </c>
      <c r="P326" s="33" t="str" cm="1">
        <f t="array" ref="P326">IF(
    ROW()-ROW($D$8)+1 &lt;= ROWS(_xlfn.ANCHORARRAY(_Helper_FilterResults!$A$1)),
    INDEX(_xlfn.ANCHORARRAY(_Helper_FilterResults!$A$1), ROW()-ROW($D$8)+1, 13),
    ""
)</f>
        <v>General Acute Care Hospital</v>
      </c>
      <c r="Q326" s="33" t="str" cm="1">
        <f t="array" ref="Q326">IF(
    ROW()-ROW($D$8)+1 &lt;= ROWS(_xlfn.ANCHORARRAY(_Helper_FilterResults!$A$1)),
    INDEX(_xlfn.ANCHORARRAY(_Helper_FilterResults!$A$1), ROW()-ROW($D$8)+1, 14),
    ""
)</f>
        <v>Investor - Corporation</v>
      </c>
    </row>
    <row r="327" spans="4:17" x14ac:dyDescent="0.3">
      <c r="D327" s="5" cm="1">
        <f t="array" ref="D327">IF(
    ROW()-ROW($D$8)+1 &lt;= ROWS(_xlfn.ANCHORARRAY(_Helper_FilterResults!$A$1)),
    INDEX(_xlfn.ANCHORARRAY(_Helper_FilterResults!$A$1), ROW()-ROW($D$8)+1, 1),
    ""
)</f>
        <v>106361166</v>
      </c>
      <c r="E327" s="5" t="str" cm="1">
        <f t="array" ref="E327">IF(
    ROW()-ROW($D$8)+1 &lt;= ROWS(_xlfn.ANCHORARRAY(_Helper_FilterResults!$A$1)),
    INDEX(_xlfn.ANCHORARRAY(_Helper_FilterResults!$A$1), ROW()-ROW($D$8)+1, 2),
    ""
)</f>
        <v>MONTCLAIR HOSPITAL MEDICAL CENTER</v>
      </c>
      <c r="F327" s="5" t="str" cm="1">
        <f t="array" ref="F327">IF(
    ROW()-ROW($D$8)+1 &lt;= ROWS(_xlfn.ANCHORARRAY(_Helper_FilterResults!$A$1)),
    INDEX(_xlfn.ANCHORARRAY(_Helper_FilterResults!$A$1), ROW()-ROW($D$8)+1, 3),
    ""
)</f>
        <v>5000 SAN BERNARDINO STREET</v>
      </c>
      <c r="G327" s="5" t="str" cm="1">
        <f t="array" ref="G327">IF(
    ROW()-ROW($D$8)+1 &lt;= ROWS(_xlfn.ANCHORARRAY(_Helper_FilterResults!$A$1)),
    INDEX(_xlfn.ANCHORARRAY(_Helper_FilterResults!$A$1), ROW()-ROW($D$8)+1, 4),
    ""
)</f>
        <v>MONTCLAIR</v>
      </c>
      <c r="H327" s="5" cm="1">
        <f t="array" ref="H327">IF(
    ROW()-ROW($D$8)+1 &lt;= ROWS(_xlfn.ANCHORARRAY(_Helper_FilterResults!$A$1)),
    INDEX(_xlfn.ANCHORARRAY(_Helper_FilterResults!$A$1), ROW()-ROW($D$8)+1, 5),
    ""
)</f>
        <v>91763</v>
      </c>
      <c r="I327" s="28" t="str" cm="1">
        <f t="array" ref="I327">IF(
    ROW()-ROW($D$8)+1 &lt;= ROWS(_xlfn.ANCHORARRAY(_Helper_FilterResults!$A$1)),
    INDEX(_xlfn.ANCHORARRAY(_Helper_FilterResults!$A$1), ROW()-ROW($D$8)+1, 6),
    ""
)</f>
        <v>District 53</v>
      </c>
      <c r="J327" s="28" t="str" cm="1">
        <f t="array" ref="J327">IF(
    ROW()-ROW($D$8)+1 &lt;= ROWS(_xlfn.ANCHORARRAY(_Helper_FilterResults!$A$1)),
    INDEX(_xlfn.ANCHORARRAY(_Helper_FilterResults!$A$1), ROW()-ROW($D$8)+1, 7),
    ""
)</f>
        <v>District 22</v>
      </c>
      <c r="K327" s="28" t="str" cm="1">
        <f t="array" ref="K327">IF(
    ROW()-ROW($D$8)+1 &lt;= ROWS(_xlfn.ANCHORARRAY(_Helper_FilterResults!$A$1)),
    INDEX(_xlfn.ANCHORARRAY(_Helper_FilterResults!$A$1), ROW()-ROW($D$8)+1, 8),
    ""
)</f>
        <v>District 35</v>
      </c>
      <c r="L327" s="28" t="str" cm="1">
        <f t="array" ref="L327">IF(
    ROW()-ROW($D$8)+1 &lt;= ROWS(_xlfn.ANCHORARRAY(_Helper_FilterResults!$A$1)),
    INDEX(_xlfn.ANCHORARRAY(_Helper_FilterResults!$A$1), ROW()-ROW($D$8)+1, 9),
    ""
)</f>
        <v>District 31</v>
      </c>
      <c r="M327" s="28" t="str" cm="1">
        <f t="array" ref="M327">IF(
    ROW()-ROW($D$8)+1 &lt;= ROWS(_xlfn.ANCHORARRAY(_Helper_FilterResults!$A$1)),
    INDEX(_xlfn.ANCHORARRAY(_Helper_FilterResults!$A$1), ROW()-ROW($D$8)+1, 10),
    ""
)</f>
        <v>No</v>
      </c>
      <c r="N327" s="34" t="str" cm="1">
        <f t="array" ref="N327">IF(
    ROW()-ROW($D$8)+1 &lt;= ROWS(_xlfn.ANCHORARRAY(_Helper_FilterResults!$A$1)),
    INDEX(_xlfn.ANCHORARRAY(_Helper_FilterResults!$A$1), ROW()-ROW($D$8)+1, 11),
    ""
)</f>
        <v>No</v>
      </c>
      <c r="O327" s="28" t="str" cm="1">
        <f t="array" ref="O327">IF(
    ROW()-ROW($D$8)+1 &lt;= ROWS(_xlfn.ANCHORARRAY(_Helper_FilterResults!$A$1)),
    INDEX(_xlfn.ANCHORARRAY(_Helper_FilterResults!$A$1), ROW()-ROW($D$8)+1, 12),
    ""
)</f>
        <v>NA</v>
      </c>
      <c r="P327" s="33" t="str" cm="1">
        <f t="array" ref="P327">IF(
    ROW()-ROW($D$8)+1 &lt;= ROWS(_xlfn.ANCHORARRAY(_Helper_FilterResults!$A$1)),
    INDEX(_xlfn.ANCHORARRAY(_Helper_FilterResults!$A$1), ROW()-ROW($D$8)+1, 13),
    ""
)</f>
        <v>General Acute Care Hospital</v>
      </c>
      <c r="Q327" s="33" t="str" cm="1">
        <f t="array" ref="Q327">IF(
    ROW()-ROW($D$8)+1 &lt;= ROWS(_xlfn.ANCHORARRAY(_Helper_FilterResults!$A$1)),
    INDEX(_xlfn.ANCHORARRAY(_Helper_FilterResults!$A$1), ROW()-ROW($D$8)+1, 14),
    ""
)</f>
        <v>Non-Profit Corporation</v>
      </c>
    </row>
    <row r="328" spans="4:17" x14ac:dyDescent="0.3">
      <c r="D328" s="5" cm="1">
        <f t="array" ref="D328">IF(
    ROW()-ROW($D$8)+1 &lt;= ROWS(_xlfn.ANCHORARRAY(_Helper_FilterResults!$A$1)),
    INDEX(_xlfn.ANCHORARRAY(_Helper_FilterResults!$A$1), ROW()-ROW($D$8)+1, 1),
    ""
)</f>
        <v>106361223</v>
      </c>
      <c r="E328" s="5" t="str" cm="1">
        <f t="array" ref="E328">IF(
    ROW()-ROW($D$8)+1 &lt;= ROWS(_xlfn.ANCHORARRAY(_Helper_FilterResults!$A$1)),
    INDEX(_xlfn.ANCHORARRAY(_Helper_FilterResults!$A$1), ROW()-ROW($D$8)+1, 2),
    ""
)</f>
        <v>KAISER FOUNDATION HOSPITAL - FONTANA</v>
      </c>
      <c r="F328" s="5" t="str" cm="1">
        <f t="array" ref="F328">IF(
    ROW()-ROW($D$8)+1 &lt;= ROWS(_xlfn.ANCHORARRAY(_Helper_FilterResults!$A$1)),
    INDEX(_xlfn.ANCHORARRAY(_Helper_FilterResults!$A$1), ROW()-ROW($D$8)+1, 3),
    ""
)</f>
        <v>9961 SIERRA AVENUE</v>
      </c>
      <c r="G328" s="5" t="str" cm="1">
        <f t="array" ref="G328">IF(
    ROW()-ROW($D$8)+1 &lt;= ROWS(_xlfn.ANCHORARRAY(_Helper_FilterResults!$A$1)),
    INDEX(_xlfn.ANCHORARRAY(_Helper_FilterResults!$A$1), ROW()-ROW($D$8)+1, 4),
    ""
)</f>
        <v>FONTANA</v>
      </c>
      <c r="H328" s="5" cm="1">
        <f t="array" ref="H328">IF(
    ROW()-ROW($D$8)+1 &lt;= ROWS(_xlfn.ANCHORARRAY(_Helper_FilterResults!$A$1)),
    INDEX(_xlfn.ANCHORARRAY(_Helper_FilterResults!$A$1), ROW()-ROW($D$8)+1, 5),
    ""
)</f>
        <v>92335</v>
      </c>
      <c r="I328" s="28" t="str" cm="1">
        <f t="array" ref="I328">IF(
    ROW()-ROW($D$8)+1 &lt;= ROWS(_xlfn.ANCHORARRAY(_Helper_FilterResults!$A$1)),
    INDEX(_xlfn.ANCHORARRAY(_Helper_FilterResults!$A$1), ROW()-ROW($D$8)+1, 6),
    ""
)</f>
        <v>District 50</v>
      </c>
      <c r="J328" s="28" t="str" cm="1">
        <f t="array" ref="J328">IF(
    ROW()-ROW($D$8)+1 &lt;= ROWS(_xlfn.ANCHORARRAY(_Helper_FilterResults!$A$1)),
    INDEX(_xlfn.ANCHORARRAY(_Helper_FilterResults!$A$1), ROW()-ROW($D$8)+1, 7),
    ""
)</f>
        <v>District 29</v>
      </c>
      <c r="K328" s="28" t="str" cm="1">
        <f t="array" ref="K328">IF(
    ROW()-ROW($D$8)+1 &lt;= ROWS(_xlfn.ANCHORARRAY(_Helper_FilterResults!$A$1)),
    INDEX(_xlfn.ANCHORARRAY(_Helper_FilterResults!$A$1), ROW()-ROW($D$8)+1, 8),
    ""
)</f>
        <v>District 35</v>
      </c>
      <c r="L328" s="28" t="str" cm="1">
        <f t="array" ref="L328">IF(
    ROW()-ROW($D$8)+1 &lt;= ROWS(_xlfn.ANCHORARRAY(_Helper_FilterResults!$A$1)),
    INDEX(_xlfn.ANCHORARRAY(_Helper_FilterResults!$A$1), ROW()-ROW($D$8)+1, 9),
    ""
)</f>
        <v>District 35</v>
      </c>
      <c r="M328" s="28" t="str" cm="1">
        <f t="array" ref="M328">IF(
    ROW()-ROW($D$8)+1 &lt;= ROWS(_xlfn.ANCHORARRAY(_Helper_FilterResults!$A$1)),
    INDEX(_xlfn.ANCHORARRAY(_Helper_FilterResults!$A$1), ROW()-ROW($D$8)+1, 10),
    ""
)</f>
        <v>Yes</v>
      </c>
      <c r="N328" s="34" t="str" cm="1">
        <f t="array" ref="N328">IF(
    ROW()-ROW($D$8)+1 &lt;= ROWS(_xlfn.ANCHORARRAY(_Helper_FilterResults!$A$1)),
    INDEX(_xlfn.ANCHORARRAY(_Helper_FilterResults!$A$1), ROW()-ROW($D$8)+1, 11),
    ""
)</f>
        <v>No</v>
      </c>
      <c r="O328" s="28" t="str" cm="1">
        <f t="array" ref="O328">IF(
    ROW()-ROW($D$8)+1 &lt;= ROWS(_xlfn.ANCHORARRAY(_Helper_FilterResults!$A$1)),
    INDEX(_xlfn.ANCHORARRAY(_Helper_FilterResults!$A$1), ROW()-ROW($D$8)+1, 12),
    ""
)</f>
        <v>NA</v>
      </c>
      <c r="P328" s="33" t="str" cm="1">
        <f t="array" ref="P328">IF(
    ROW()-ROW($D$8)+1 &lt;= ROWS(_xlfn.ANCHORARRAY(_Helper_FilterResults!$A$1)),
    INDEX(_xlfn.ANCHORARRAY(_Helper_FilterResults!$A$1), ROW()-ROW($D$8)+1, 13),
    ""
)</f>
        <v>General Acute Care Hospital</v>
      </c>
      <c r="Q328" s="33" t="str" cm="1">
        <f t="array" ref="Q328">IF(
    ROW()-ROW($D$8)+1 &lt;= ROWS(_xlfn.ANCHORARRAY(_Helper_FilterResults!$A$1)),
    INDEX(_xlfn.ANCHORARRAY(_Helper_FilterResults!$A$1), ROW()-ROW($D$8)+1, 14),
    ""
)</f>
        <v>Non-Profit Corporation</v>
      </c>
    </row>
    <row r="329" spans="4:17" x14ac:dyDescent="0.3">
      <c r="D329" s="5" cm="1">
        <f t="array" ref="D329">IF(
    ROW()-ROW($D$8)+1 &lt;= ROWS(_xlfn.ANCHORARRAY(_Helper_FilterResults!$A$1)),
    INDEX(_xlfn.ANCHORARRAY(_Helper_FilterResults!$A$1), ROW()-ROW($D$8)+1, 1),
    ""
)</f>
        <v>106361245</v>
      </c>
      <c r="E329" s="5" t="str" cm="1">
        <f t="array" ref="E329">IF(
    ROW()-ROW($D$8)+1 &lt;= ROWS(_xlfn.ANCHORARRAY(_Helper_FilterResults!$A$1)),
    INDEX(_xlfn.ANCHORARRAY(_Helper_FilterResults!$A$1), ROW()-ROW($D$8)+1, 2),
    ""
)</f>
        <v>LOMA LINDA UNIV. MED. CENTER EAST CAMPUS HOSPITAL</v>
      </c>
      <c r="F329" s="5" t="str" cm="1">
        <f t="array" ref="F329">IF(
    ROW()-ROW($D$8)+1 &lt;= ROWS(_xlfn.ANCHORARRAY(_Helper_FilterResults!$A$1)),
    INDEX(_xlfn.ANCHORARRAY(_Helper_FilterResults!$A$1), ROW()-ROW($D$8)+1, 3),
    ""
)</f>
        <v>25333 BARTON ROAD</v>
      </c>
      <c r="G329" s="5" t="str" cm="1">
        <f t="array" ref="G329">IF(
    ROW()-ROW($D$8)+1 &lt;= ROWS(_xlfn.ANCHORARRAY(_Helper_FilterResults!$A$1)),
    INDEX(_xlfn.ANCHORARRAY(_Helper_FilterResults!$A$1), ROW()-ROW($D$8)+1, 4),
    ""
)</f>
        <v>LOMA LINDA</v>
      </c>
      <c r="H329" s="5" cm="1">
        <f t="array" ref="H329">IF(
    ROW()-ROW($D$8)+1 &lt;= ROWS(_xlfn.ANCHORARRAY(_Helper_FilterResults!$A$1)),
    INDEX(_xlfn.ANCHORARRAY(_Helper_FilterResults!$A$1), ROW()-ROW($D$8)+1, 5),
    ""
)</f>
        <v>92354</v>
      </c>
      <c r="I329" s="28" t="str" cm="1">
        <f t="array" ref="I329">IF(
    ROW()-ROW($D$8)+1 &lt;= ROWS(_xlfn.ANCHORARRAY(_Helper_FilterResults!$A$1)),
    INDEX(_xlfn.ANCHORARRAY(_Helper_FilterResults!$A$1), ROW()-ROW($D$8)+1, 6),
    ""
)</f>
        <v>District 50</v>
      </c>
      <c r="J329" s="28" t="str" cm="1">
        <f t="array" ref="J329">IF(
    ROW()-ROW($D$8)+1 &lt;= ROWS(_xlfn.ANCHORARRAY(_Helper_FilterResults!$A$1)),
    INDEX(_xlfn.ANCHORARRAY(_Helper_FilterResults!$A$1), ROW()-ROW($D$8)+1, 7),
    ""
)</f>
        <v>District 19</v>
      </c>
      <c r="K329" s="28" t="str" cm="1">
        <f t="array" ref="K329">IF(
    ROW()-ROW($D$8)+1 &lt;= ROWS(_xlfn.ANCHORARRAY(_Helper_FilterResults!$A$1)),
    INDEX(_xlfn.ANCHORARRAY(_Helper_FilterResults!$A$1), ROW()-ROW($D$8)+1, 8),
    ""
)</f>
        <v>District 23</v>
      </c>
      <c r="L329" s="28" t="str" cm="1">
        <f t="array" ref="L329">IF(
    ROW()-ROW($D$8)+1 &lt;= ROWS(_xlfn.ANCHORARRAY(_Helper_FilterResults!$A$1)),
    INDEX(_xlfn.ANCHORARRAY(_Helper_FilterResults!$A$1), ROW()-ROW($D$8)+1, 9),
    ""
)</f>
        <v>District 23</v>
      </c>
      <c r="M329" s="28" t="str" cm="1">
        <f t="array" ref="M329">IF(
    ROW()-ROW($D$8)+1 &lt;= ROWS(_xlfn.ANCHORARRAY(_Helper_FilterResults!$A$1)),
    INDEX(_xlfn.ANCHORARRAY(_Helper_FilterResults!$A$1), ROW()-ROW($D$8)+1, 10),
    ""
)</f>
        <v>No</v>
      </c>
      <c r="N329" s="34" t="str" cm="1">
        <f t="array" ref="N329">IF(
    ROW()-ROW($D$8)+1 &lt;= ROWS(_xlfn.ANCHORARRAY(_Helper_FilterResults!$A$1)),
    INDEX(_xlfn.ANCHORARRAY(_Helper_FilterResults!$A$1), ROW()-ROW($D$8)+1, 11),
    ""
)</f>
        <v>No</v>
      </c>
      <c r="O329" s="28" t="str" cm="1">
        <f t="array" ref="O329">IF(
    ROW()-ROW($D$8)+1 &lt;= ROWS(_xlfn.ANCHORARRAY(_Helper_FilterResults!$A$1)),
    INDEX(_xlfn.ANCHORARRAY(_Helper_FilterResults!$A$1), ROW()-ROW($D$8)+1, 12),
    ""
)</f>
        <v>NA</v>
      </c>
      <c r="P329" s="33" t="str" cm="1">
        <f t="array" ref="P329">IF(
    ROW()-ROW($D$8)+1 &lt;= ROWS(_xlfn.ANCHORARRAY(_Helper_FilterResults!$A$1)),
    INDEX(_xlfn.ANCHORARRAY(_Helper_FilterResults!$A$1), ROW()-ROW($D$8)+1, 13),
    ""
)</f>
        <v>General Acute Care Hospital</v>
      </c>
      <c r="Q329" s="33" t="str" cm="1">
        <f t="array" ref="Q329">IF(
    ROW()-ROW($D$8)+1 &lt;= ROWS(_xlfn.ANCHORARRAY(_Helper_FilterResults!$A$1)),
    INDEX(_xlfn.ANCHORARRAY(_Helper_FilterResults!$A$1), ROW()-ROW($D$8)+1, 14),
    ""
)</f>
        <v>Non-Profit Corporation</v>
      </c>
    </row>
    <row r="330" spans="4:17" x14ac:dyDescent="0.3">
      <c r="D330" s="5" cm="1">
        <f t="array" ref="D330">IF(
    ROW()-ROW($D$8)+1 &lt;= ROWS(_xlfn.ANCHORARRAY(_Helper_FilterResults!$A$1)),
    INDEX(_xlfn.ANCHORARRAY(_Helper_FilterResults!$A$1), ROW()-ROW($D$8)+1, 1),
    ""
)</f>
        <v>106361246</v>
      </c>
      <c r="E330" s="5" t="str" cm="1">
        <f t="array" ref="E330">IF(
    ROW()-ROW($D$8)+1 &lt;= ROWS(_xlfn.ANCHORARRAY(_Helper_FilterResults!$A$1)),
    INDEX(_xlfn.ANCHORARRAY(_Helper_FilterResults!$A$1), ROW()-ROW($D$8)+1, 2),
    ""
)</f>
        <v>LOMA LINDA UNIVERSITY MEDICAL CENTER</v>
      </c>
      <c r="F330" s="5" t="str" cm="1">
        <f t="array" ref="F330">IF(
    ROW()-ROW($D$8)+1 &lt;= ROWS(_xlfn.ANCHORARRAY(_Helper_FilterResults!$A$1)),
    INDEX(_xlfn.ANCHORARRAY(_Helper_FilterResults!$A$1), ROW()-ROW($D$8)+1, 3),
    ""
)</f>
        <v>11234 ANDERSON STREET</v>
      </c>
      <c r="G330" s="5" t="str" cm="1">
        <f t="array" ref="G330">IF(
    ROW()-ROW($D$8)+1 &lt;= ROWS(_xlfn.ANCHORARRAY(_Helper_FilterResults!$A$1)),
    INDEX(_xlfn.ANCHORARRAY(_Helper_FilterResults!$A$1), ROW()-ROW($D$8)+1, 4),
    ""
)</f>
        <v>LOMA LINDA</v>
      </c>
      <c r="H330" s="5" cm="1">
        <f t="array" ref="H330">IF(
    ROW()-ROW($D$8)+1 &lt;= ROWS(_xlfn.ANCHORARRAY(_Helper_FilterResults!$A$1)),
    INDEX(_xlfn.ANCHORARRAY(_Helper_FilterResults!$A$1), ROW()-ROW($D$8)+1, 5),
    ""
)</f>
        <v>92354</v>
      </c>
      <c r="I330" s="28" t="str" cm="1">
        <f t="array" ref="I330">IF(
    ROW()-ROW($D$8)+1 &lt;= ROWS(_xlfn.ANCHORARRAY(_Helper_FilterResults!$A$1)),
    INDEX(_xlfn.ANCHORARRAY(_Helper_FilterResults!$A$1), ROW()-ROW($D$8)+1, 6),
    ""
)</f>
        <v>District 50</v>
      </c>
      <c r="J330" s="28" t="str" cm="1">
        <f t="array" ref="J330">IF(
    ROW()-ROW($D$8)+1 &lt;= ROWS(_xlfn.ANCHORARRAY(_Helper_FilterResults!$A$1)),
    INDEX(_xlfn.ANCHORARRAY(_Helper_FilterResults!$A$1), ROW()-ROW($D$8)+1, 7),
    ""
)</f>
        <v>District 19</v>
      </c>
      <c r="K330" s="28" t="str" cm="1">
        <f t="array" ref="K330">IF(
    ROW()-ROW($D$8)+1 &lt;= ROWS(_xlfn.ANCHORARRAY(_Helper_FilterResults!$A$1)),
    INDEX(_xlfn.ANCHORARRAY(_Helper_FilterResults!$A$1), ROW()-ROW($D$8)+1, 8),
    ""
)</f>
        <v>District 23</v>
      </c>
      <c r="L330" s="28" t="str" cm="1">
        <f t="array" ref="L330">IF(
    ROW()-ROW($D$8)+1 &lt;= ROWS(_xlfn.ANCHORARRAY(_Helper_FilterResults!$A$1)),
    INDEX(_xlfn.ANCHORARRAY(_Helper_FilterResults!$A$1), ROW()-ROW($D$8)+1, 9),
    ""
)</f>
        <v>District 23</v>
      </c>
      <c r="M330" s="28" t="str" cm="1">
        <f t="array" ref="M330">IF(
    ROW()-ROW($D$8)+1 &lt;= ROWS(_xlfn.ANCHORARRAY(_Helper_FilterResults!$A$1)),
    INDEX(_xlfn.ANCHORARRAY(_Helper_FilterResults!$A$1), ROW()-ROW($D$8)+1, 10),
    ""
)</f>
        <v>Yes</v>
      </c>
      <c r="N330" s="34" t="str" cm="1">
        <f t="array" ref="N330">IF(
    ROW()-ROW($D$8)+1 &lt;= ROWS(_xlfn.ANCHORARRAY(_Helper_FilterResults!$A$1)),
    INDEX(_xlfn.ANCHORARRAY(_Helper_FilterResults!$A$1), ROW()-ROW($D$8)+1, 11),
    ""
)</f>
        <v>No</v>
      </c>
      <c r="O330" s="28" t="str" cm="1">
        <f t="array" ref="O330">IF(
    ROW()-ROW($D$8)+1 &lt;= ROWS(_xlfn.ANCHORARRAY(_Helper_FilterResults!$A$1)),
    INDEX(_xlfn.ANCHORARRAY(_Helper_FilterResults!$A$1), ROW()-ROW($D$8)+1, 12),
    ""
)</f>
        <v>Level I &amp; Level I - Ped</v>
      </c>
      <c r="P330" s="33" t="str" cm="1">
        <f t="array" ref="P330">IF(
    ROW()-ROW($D$8)+1 &lt;= ROWS(_xlfn.ANCHORARRAY(_Helper_FilterResults!$A$1)),
    INDEX(_xlfn.ANCHORARRAY(_Helper_FilterResults!$A$1), ROW()-ROW($D$8)+1, 13),
    ""
)</f>
        <v>General Acute Care Hospital</v>
      </c>
      <c r="Q330" s="33" t="str" cm="1">
        <f t="array" ref="Q330">IF(
    ROW()-ROW($D$8)+1 &lt;= ROWS(_xlfn.ANCHORARRAY(_Helper_FilterResults!$A$1)),
    INDEX(_xlfn.ANCHORARRAY(_Helper_FilterResults!$A$1), ROW()-ROW($D$8)+1, 14),
    ""
)</f>
        <v>Non-Profit Corporation</v>
      </c>
    </row>
    <row r="331" spans="4:17" x14ac:dyDescent="0.3">
      <c r="D331" s="5" cm="1">
        <f t="array" ref="D331">IF(
    ROW()-ROW($D$8)+1 &lt;= ROWS(_xlfn.ANCHORARRAY(_Helper_FilterResults!$A$1)),
    INDEX(_xlfn.ANCHORARRAY(_Helper_FilterResults!$A$1), ROW()-ROW($D$8)+1, 1),
    ""
)</f>
        <v>106361266</v>
      </c>
      <c r="E331" s="5" t="str" cm="1">
        <f t="array" ref="E331">IF(
    ROW()-ROW($D$8)+1 &lt;= ROWS(_xlfn.ANCHORARRAY(_Helper_FilterResults!$A$1)),
    INDEX(_xlfn.ANCHORARRAY(_Helper_FilterResults!$A$1), ROW()-ROW($D$8)+1, 2),
    ""
)</f>
        <v>MOUNTAINS COMMUNITY HOSPITAL</v>
      </c>
      <c r="F331" s="5" t="str" cm="1">
        <f t="array" ref="F331">IF(
    ROW()-ROW($D$8)+1 &lt;= ROWS(_xlfn.ANCHORARRAY(_Helper_FilterResults!$A$1)),
    INDEX(_xlfn.ANCHORARRAY(_Helper_FilterResults!$A$1), ROW()-ROW($D$8)+1, 3),
    ""
)</f>
        <v>29101 HOSPITAL ROAD</v>
      </c>
      <c r="G331" s="5" t="str" cm="1">
        <f t="array" ref="G331">IF(
    ROW()-ROW($D$8)+1 &lt;= ROWS(_xlfn.ANCHORARRAY(_Helper_FilterResults!$A$1)),
    INDEX(_xlfn.ANCHORARRAY(_Helper_FilterResults!$A$1), ROW()-ROW($D$8)+1, 4),
    ""
)</f>
        <v>LAKE ARROWHEAD</v>
      </c>
      <c r="H331" s="5" cm="1">
        <f t="array" ref="H331">IF(
    ROW()-ROW($D$8)+1 &lt;= ROWS(_xlfn.ANCHORARRAY(_Helper_FilterResults!$A$1)),
    INDEX(_xlfn.ANCHORARRAY(_Helper_FilterResults!$A$1), ROW()-ROW($D$8)+1, 5),
    ""
)</f>
        <v>92352</v>
      </c>
      <c r="I331" s="28" t="str" cm="1">
        <f t="array" ref="I331">IF(
    ROW()-ROW($D$8)+1 &lt;= ROWS(_xlfn.ANCHORARRAY(_Helper_FilterResults!$A$1)),
    INDEX(_xlfn.ANCHORARRAY(_Helper_FilterResults!$A$1), ROW()-ROW($D$8)+1, 6),
    ""
)</f>
        <v>District 34</v>
      </c>
      <c r="J331" s="28" t="str" cm="1">
        <f t="array" ref="J331">IF(
    ROW()-ROW($D$8)+1 &lt;= ROWS(_xlfn.ANCHORARRAY(_Helper_FilterResults!$A$1)),
    INDEX(_xlfn.ANCHORARRAY(_Helper_FilterResults!$A$1), ROW()-ROW($D$8)+1, 7),
    ""
)</f>
        <v>District 19</v>
      </c>
      <c r="K331" s="28" t="str" cm="1">
        <f t="array" ref="K331">IF(
    ROW()-ROW($D$8)+1 &lt;= ROWS(_xlfn.ANCHORARRAY(_Helper_FilterResults!$A$1)),
    INDEX(_xlfn.ANCHORARRAY(_Helper_FilterResults!$A$1), ROW()-ROW($D$8)+1, 8),
    ""
)</f>
        <v>District 23</v>
      </c>
      <c r="L331" s="28" t="str" cm="1">
        <f t="array" ref="L331">IF(
    ROW()-ROW($D$8)+1 &lt;= ROWS(_xlfn.ANCHORARRAY(_Helper_FilterResults!$A$1)),
    INDEX(_xlfn.ANCHORARRAY(_Helper_FilterResults!$A$1), ROW()-ROW($D$8)+1, 9),
    ""
)</f>
        <v>District 23</v>
      </c>
      <c r="M331" s="28" t="str" cm="1">
        <f t="array" ref="M331">IF(
    ROW()-ROW($D$8)+1 &lt;= ROWS(_xlfn.ANCHORARRAY(_Helper_FilterResults!$A$1)),
    INDEX(_xlfn.ANCHORARRAY(_Helper_FilterResults!$A$1), ROW()-ROW($D$8)+1, 10),
    ""
)</f>
        <v>No</v>
      </c>
      <c r="N331" s="34" t="str" cm="1">
        <f t="array" ref="N331">IF(
    ROW()-ROW($D$8)+1 &lt;= ROWS(_xlfn.ANCHORARRAY(_Helper_FilterResults!$A$1)),
    INDEX(_xlfn.ANCHORARRAY(_Helper_FilterResults!$A$1), ROW()-ROW($D$8)+1, 11),
    ""
)</f>
        <v>Yes</v>
      </c>
      <c r="O331" s="28" t="str" cm="1">
        <f t="array" ref="O331">IF(
    ROW()-ROW($D$8)+1 &lt;= ROWS(_xlfn.ANCHORARRAY(_Helper_FilterResults!$A$1)),
    INDEX(_xlfn.ANCHORARRAY(_Helper_FilterResults!$A$1), ROW()-ROW($D$8)+1, 12),
    ""
)</f>
        <v>NA</v>
      </c>
      <c r="P331" s="33" t="str" cm="1">
        <f t="array" ref="P331">IF(
    ROW()-ROW($D$8)+1 &lt;= ROWS(_xlfn.ANCHORARRAY(_Helper_FilterResults!$A$1)),
    INDEX(_xlfn.ANCHORARRAY(_Helper_FilterResults!$A$1), ROW()-ROW($D$8)+1, 13),
    ""
)</f>
        <v>General Acute Care Hospital</v>
      </c>
      <c r="Q331" s="33" t="str" cm="1">
        <f t="array" ref="Q331">IF(
    ROW()-ROW($D$8)+1 &lt;= ROWS(_xlfn.ANCHORARRAY(_Helper_FilterResults!$A$1)),
    INDEX(_xlfn.ANCHORARRAY(_Helper_FilterResults!$A$1), ROW()-ROW($D$8)+1, 14),
    ""
)</f>
        <v>District</v>
      </c>
    </row>
    <row r="332" spans="4:17" x14ac:dyDescent="0.3">
      <c r="D332" s="5" cm="1">
        <f t="array" ref="D332">IF(
    ROW()-ROW($D$8)+1 &lt;= ROWS(_xlfn.ANCHORARRAY(_Helper_FilterResults!$A$1)),
    INDEX(_xlfn.ANCHORARRAY(_Helper_FilterResults!$A$1), ROW()-ROW($D$8)+1, 1),
    ""
)</f>
        <v>106361274</v>
      </c>
      <c r="E332" s="5" t="str" cm="1">
        <f t="array" ref="E332">IF(
    ROW()-ROW($D$8)+1 &lt;= ROWS(_xlfn.ANCHORARRAY(_Helper_FilterResults!$A$1)),
    INDEX(_xlfn.ANCHORARRAY(_Helper_FilterResults!$A$1), ROW()-ROW($D$8)+1, 2),
    ""
)</f>
        <v>KINDRED HOSPITAL - ONTARIO</v>
      </c>
      <c r="F332" s="5" t="str" cm="1">
        <f t="array" ref="F332">IF(
    ROW()-ROW($D$8)+1 &lt;= ROWS(_xlfn.ANCHORARRAY(_Helper_FilterResults!$A$1)),
    INDEX(_xlfn.ANCHORARRAY(_Helper_FilterResults!$A$1), ROW()-ROW($D$8)+1, 3),
    ""
)</f>
        <v>550 NORTH MONTEREY AVENUE</v>
      </c>
      <c r="G332" s="5" t="str" cm="1">
        <f t="array" ref="G332">IF(
    ROW()-ROW($D$8)+1 &lt;= ROWS(_xlfn.ANCHORARRAY(_Helper_FilterResults!$A$1)),
    INDEX(_xlfn.ANCHORARRAY(_Helper_FilterResults!$A$1), ROW()-ROW($D$8)+1, 4),
    ""
)</f>
        <v>ONTARIO</v>
      </c>
      <c r="H332" s="5" cm="1">
        <f t="array" ref="H332">IF(
    ROW()-ROW($D$8)+1 &lt;= ROWS(_xlfn.ANCHORARRAY(_Helper_FilterResults!$A$1)),
    INDEX(_xlfn.ANCHORARRAY(_Helper_FilterResults!$A$1), ROW()-ROW($D$8)+1, 5),
    ""
)</f>
        <v>91764</v>
      </c>
      <c r="I332" s="28" t="str" cm="1">
        <f t="array" ref="I332">IF(
    ROW()-ROW($D$8)+1 &lt;= ROWS(_xlfn.ANCHORARRAY(_Helper_FilterResults!$A$1)),
    INDEX(_xlfn.ANCHORARRAY(_Helper_FilterResults!$A$1), ROW()-ROW($D$8)+1, 6),
    ""
)</f>
        <v>District 53</v>
      </c>
      <c r="J332" s="28" t="str" cm="1">
        <f t="array" ref="J332">IF(
    ROW()-ROW($D$8)+1 &lt;= ROWS(_xlfn.ANCHORARRAY(_Helper_FilterResults!$A$1)),
    INDEX(_xlfn.ANCHORARRAY(_Helper_FilterResults!$A$1), ROW()-ROW($D$8)+1, 7),
    ""
)</f>
        <v>District 22</v>
      </c>
      <c r="K332" s="28" t="str" cm="1">
        <f t="array" ref="K332">IF(
    ROW()-ROW($D$8)+1 &lt;= ROWS(_xlfn.ANCHORARRAY(_Helper_FilterResults!$A$1)),
    INDEX(_xlfn.ANCHORARRAY(_Helper_FilterResults!$A$1), ROW()-ROW($D$8)+1, 8),
    ""
)</f>
        <v>District 35</v>
      </c>
      <c r="L332" s="28" t="str" cm="1">
        <f t="array" ref="L332">IF(
    ROW()-ROW($D$8)+1 &lt;= ROWS(_xlfn.ANCHORARRAY(_Helper_FilterResults!$A$1)),
    INDEX(_xlfn.ANCHORARRAY(_Helper_FilterResults!$A$1), ROW()-ROW($D$8)+1, 9),
    ""
)</f>
        <v>District 35</v>
      </c>
      <c r="M332" s="28" t="str" cm="1">
        <f t="array" ref="M332">IF(
    ROW()-ROW($D$8)+1 &lt;= ROWS(_xlfn.ANCHORARRAY(_Helper_FilterResults!$A$1)),
    INDEX(_xlfn.ANCHORARRAY(_Helper_FilterResults!$A$1), ROW()-ROW($D$8)+1, 10),
    ""
)</f>
        <v>No</v>
      </c>
      <c r="N332" s="34" t="str" cm="1">
        <f t="array" ref="N332">IF(
    ROW()-ROW($D$8)+1 &lt;= ROWS(_xlfn.ANCHORARRAY(_Helper_FilterResults!$A$1)),
    INDEX(_xlfn.ANCHORARRAY(_Helper_FilterResults!$A$1), ROW()-ROW($D$8)+1, 11),
    ""
)</f>
        <v>No</v>
      </c>
      <c r="O332" s="28" t="str" cm="1">
        <f t="array" ref="O332">IF(
    ROW()-ROW($D$8)+1 &lt;= ROWS(_xlfn.ANCHORARRAY(_Helper_FilterResults!$A$1)),
    INDEX(_xlfn.ANCHORARRAY(_Helper_FilterResults!$A$1), ROW()-ROW($D$8)+1, 12),
    ""
)</f>
        <v>NA</v>
      </c>
      <c r="P332" s="33" t="str" cm="1">
        <f t="array" ref="P332">IF(
    ROW()-ROW($D$8)+1 &lt;= ROWS(_xlfn.ANCHORARRAY(_Helper_FilterResults!$A$1)),
    INDEX(_xlfn.ANCHORARRAY(_Helper_FilterResults!$A$1), ROW()-ROW($D$8)+1, 13),
    ""
)</f>
        <v>General Acute Care Hospital</v>
      </c>
      <c r="Q332" s="33" t="str" cm="1">
        <f t="array" ref="Q332">IF(
    ROW()-ROW($D$8)+1 &lt;= ROWS(_xlfn.ANCHORARRAY(_Helper_FilterResults!$A$1)),
    INDEX(_xlfn.ANCHORARRAY(_Helper_FilterResults!$A$1), ROW()-ROW($D$8)+1, 14),
    ""
)</f>
        <v>Investor - Corporation</v>
      </c>
    </row>
    <row r="333" spans="4:17" x14ac:dyDescent="0.3">
      <c r="D333" s="5" cm="1">
        <f t="array" ref="D333">IF(
    ROW()-ROW($D$8)+1 &lt;= ROWS(_xlfn.ANCHORARRAY(_Helper_FilterResults!$A$1)),
    INDEX(_xlfn.ANCHORARRAY(_Helper_FilterResults!$A$1), ROW()-ROW($D$8)+1, 1),
    ""
)</f>
        <v>106361308</v>
      </c>
      <c r="E333" s="5" t="str" cm="1">
        <f t="array" ref="E333">IF(
    ROW()-ROW($D$8)+1 &lt;= ROWS(_xlfn.ANCHORARRAY(_Helper_FilterResults!$A$1)),
    INDEX(_xlfn.ANCHORARRAY(_Helper_FilterResults!$A$1), ROW()-ROW($D$8)+1, 2),
    ""
)</f>
        <v>REDLANDS COMMUNITY HOSPITAL</v>
      </c>
      <c r="F333" s="5" t="str" cm="1">
        <f t="array" ref="F333">IF(
    ROW()-ROW($D$8)+1 &lt;= ROWS(_xlfn.ANCHORARRAY(_Helper_FilterResults!$A$1)),
    INDEX(_xlfn.ANCHORARRAY(_Helper_FilterResults!$A$1), ROW()-ROW($D$8)+1, 3),
    ""
)</f>
        <v>350 TERRACINA BOULEVARD</v>
      </c>
      <c r="G333" s="5" t="str" cm="1">
        <f t="array" ref="G333">IF(
    ROW()-ROW($D$8)+1 &lt;= ROWS(_xlfn.ANCHORARRAY(_Helper_FilterResults!$A$1)),
    INDEX(_xlfn.ANCHORARRAY(_Helper_FilterResults!$A$1), ROW()-ROW($D$8)+1, 4),
    ""
)</f>
        <v>REDLANDS</v>
      </c>
      <c r="H333" s="5" cm="1">
        <f t="array" ref="H333">IF(
    ROW()-ROW($D$8)+1 &lt;= ROWS(_xlfn.ANCHORARRAY(_Helper_FilterResults!$A$1)),
    INDEX(_xlfn.ANCHORARRAY(_Helper_FilterResults!$A$1), ROW()-ROW($D$8)+1, 5),
    ""
)</f>
        <v>92373</v>
      </c>
      <c r="I333" s="28" t="str" cm="1">
        <f t="array" ref="I333">IF(
    ROW()-ROW($D$8)+1 &lt;= ROWS(_xlfn.ANCHORARRAY(_Helper_FilterResults!$A$1)),
    INDEX(_xlfn.ANCHORARRAY(_Helper_FilterResults!$A$1), ROW()-ROW($D$8)+1, 6),
    ""
)</f>
        <v>District 50</v>
      </c>
      <c r="J333" s="28" t="str" cm="1">
        <f t="array" ref="J333">IF(
    ROW()-ROW($D$8)+1 &lt;= ROWS(_xlfn.ANCHORARRAY(_Helper_FilterResults!$A$1)),
    INDEX(_xlfn.ANCHORARRAY(_Helper_FilterResults!$A$1), ROW()-ROW($D$8)+1, 7),
    ""
)</f>
        <v>District 19</v>
      </c>
      <c r="K333" s="28" t="str" cm="1">
        <f t="array" ref="K333">IF(
    ROW()-ROW($D$8)+1 &lt;= ROWS(_xlfn.ANCHORARRAY(_Helper_FilterResults!$A$1)),
    INDEX(_xlfn.ANCHORARRAY(_Helper_FilterResults!$A$1), ROW()-ROW($D$8)+1, 8),
    ""
)</f>
        <v>District 23</v>
      </c>
      <c r="L333" s="28" t="str" cm="1">
        <f t="array" ref="L333">IF(
    ROW()-ROW($D$8)+1 &lt;= ROWS(_xlfn.ANCHORARRAY(_Helper_FilterResults!$A$1)),
    INDEX(_xlfn.ANCHORARRAY(_Helper_FilterResults!$A$1), ROW()-ROW($D$8)+1, 9),
    ""
)</f>
        <v>District 33</v>
      </c>
      <c r="M333" s="28" t="str" cm="1">
        <f t="array" ref="M333">IF(
    ROW()-ROW($D$8)+1 &lt;= ROWS(_xlfn.ANCHORARRAY(_Helper_FilterResults!$A$1)),
    INDEX(_xlfn.ANCHORARRAY(_Helper_FilterResults!$A$1), ROW()-ROW($D$8)+1, 10),
    ""
)</f>
        <v>No</v>
      </c>
      <c r="N333" s="34" t="str" cm="1">
        <f t="array" ref="N333">IF(
    ROW()-ROW($D$8)+1 &lt;= ROWS(_xlfn.ANCHORARRAY(_Helper_FilterResults!$A$1)),
    INDEX(_xlfn.ANCHORARRAY(_Helper_FilterResults!$A$1), ROW()-ROW($D$8)+1, 11),
    ""
)</f>
        <v>No</v>
      </c>
      <c r="O333" s="28" t="str" cm="1">
        <f t="array" ref="O333">IF(
    ROW()-ROW($D$8)+1 &lt;= ROWS(_xlfn.ANCHORARRAY(_Helper_FilterResults!$A$1)),
    INDEX(_xlfn.ANCHORARRAY(_Helper_FilterResults!$A$1), ROW()-ROW($D$8)+1, 12),
    ""
)</f>
        <v>NA</v>
      </c>
      <c r="P333" s="33" t="str" cm="1">
        <f t="array" ref="P333">IF(
    ROW()-ROW($D$8)+1 &lt;= ROWS(_xlfn.ANCHORARRAY(_Helper_FilterResults!$A$1)),
    INDEX(_xlfn.ANCHORARRAY(_Helper_FilterResults!$A$1), ROW()-ROW($D$8)+1, 13),
    ""
)</f>
        <v>General Acute Care Hospital</v>
      </c>
      <c r="Q333" s="33" t="str" cm="1">
        <f t="array" ref="Q333">IF(
    ROW()-ROW($D$8)+1 &lt;= ROWS(_xlfn.ANCHORARRAY(_Helper_FilterResults!$A$1)),
    INDEX(_xlfn.ANCHORARRAY(_Helper_FilterResults!$A$1), ROW()-ROW($D$8)+1, 14),
    ""
)</f>
        <v>Non-Profit Corporation</v>
      </c>
    </row>
    <row r="334" spans="4:17" x14ac:dyDescent="0.3">
      <c r="D334" s="5" cm="1">
        <f t="array" ref="D334">IF(
    ROW()-ROW($D$8)+1 &lt;= ROWS(_xlfn.ANCHORARRAY(_Helper_FilterResults!$A$1)),
    INDEX(_xlfn.ANCHORARRAY(_Helper_FilterResults!$A$1), ROW()-ROW($D$8)+1, 1),
    ""
)</f>
        <v>106361318</v>
      </c>
      <c r="E334" s="5" t="str" cm="1">
        <f t="array" ref="E334">IF(
    ROW()-ROW($D$8)+1 &lt;= ROWS(_xlfn.ANCHORARRAY(_Helper_FilterResults!$A$1)),
    INDEX(_xlfn.ANCHORARRAY(_Helper_FilterResults!$A$1), ROW()-ROW($D$8)+1, 2),
    ""
)</f>
        <v>SAN ANTONIO REGIONAL HOSPITAL</v>
      </c>
      <c r="F334" s="5" t="str" cm="1">
        <f t="array" ref="F334">IF(
    ROW()-ROW($D$8)+1 &lt;= ROWS(_xlfn.ANCHORARRAY(_Helper_FilterResults!$A$1)),
    INDEX(_xlfn.ANCHORARRAY(_Helper_FilterResults!$A$1), ROW()-ROW($D$8)+1, 3),
    ""
)</f>
        <v>999 SAN BERNARDINO ROAD</v>
      </c>
      <c r="G334" s="5" t="str" cm="1">
        <f t="array" ref="G334">IF(
    ROW()-ROW($D$8)+1 &lt;= ROWS(_xlfn.ANCHORARRAY(_Helper_FilterResults!$A$1)),
    INDEX(_xlfn.ANCHORARRAY(_Helper_FilterResults!$A$1), ROW()-ROW($D$8)+1, 4),
    ""
)</f>
        <v>UPLAND</v>
      </c>
      <c r="H334" s="5" cm="1">
        <f t="array" ref="H334">IF(
    ROW()-ROW($D$8)+1 &lt;= ROWS(_xlfn.ANCHORARRAY(_Helper_FilterResults!$A$1)),
    INDEX(_xlfn.ANCHORARRAY(_Helper_FilterResults!$A$1), ROW()-ROW($D$8)+1, 5),
    ""
)</f>
        <v>91786</v>
      </c>
      <c r="I334" s="28" t="str" cm="1">
        <f t="array" ref="I334">IF(
    ROW()-ROW($D$8)+1 &lt;= ROWS(_xlfn.ANCHORARRAY(_Helper_FilterResults!$A$1)),
    INDEX(_xlfn.ANCHORARRAY(_Helper_FilterResults!$A$1), ROW()-ROW($D$8)+1, 6),
    ""
)</f>
        <v>District 53</v>
      </c>
      <c r="J334" s="28" t="str" cm="1">
        <f t="array" ref="J334">IF(
    ROW()-ROW($D$8)+1 &lt;= ROWS(_xlfn.ANCHORARRAY(_Helper_FilterResults!$A$1)),
    INDEX(_xlfn.ANCHORARRAY(_Helper_FilterResults!$A$1), ROW()-ROW($D$8)+1, 7),
    ""
)</f>
        <v>District 29</v>
      </c>
      <c r="K334" s="28" t="str" cm="1">
        <f t="array" ref="K334">IF(
    ROW()-ROW($D$8)+1 &lt;= ROWS(_xlfn.ANCHORARRAY(_Helper_FilterResults!$A$1)),
    INDEX(_xlfn.ANCHORARRAY(_Helper_FilterResults!$A$1), ROW()-ROW($D$8)+1, 8),
    ""
)</f>
        <v>District 35</v>
      </c>
      <c r="L334" s="28" t="str" cm="1">
        <f t="array" ref="L334">IF(
    ROW()-ROW($D$8)+1 &lt;= ROWS(_xlfn.ANCHORARRAY(_Helper_FilterResults!$A$1)),
    INDEX(_xlfn.ANCHORARRAY(_Helper_FilterResults!$A$1), ROW()-ROW($D$8)+1, 9),
    ""
)</f>
        <v>District 35</v>
      </c>
      <c r="M334" s="28" t="str" cm="1">
        <f t="array" ref="M334">IF(
    ROW()-ROW($D$8)+1 &lt;= ROWS(_xlfn.ANCHORARRAY(_Helper_FilterResults!$A$1)),
    INDEX(_xlfn.ANCHORARRAY(_Helper_FilterResults!$A$1), ROW()-ROW($D$8)+1, 10),
    ""
)</f>
        <v>No</v>
      </c>
      <c r="N334" s="34" t="str" cm="1">
        <f t="array" ref="N334">IF(
    ROW()-ROW($D$8)+1 &lt;= ROWS(_xlfn.ANCHORARRAY(_Helper_FilterResults!$A$1)),
    INDEX(_xlfn.ANCHORARRAY(_Helper_FilterResults!$A$1), ROW()-ROW($D$8)+1, 11),
    ""
)</f>
        <v>No</v>
      </c>
      <c r="O334" s="28" t="str" cm="1">
        <f t="array" ref="O334">IF(
    ROW()-ROW($D$8)+1 &lt;= ROWS(_xlfn.ANCHORARRAY(_Helper_FilterResults!$A$1)),
    INDEX(_xlfn.ANCHORARRAY(_Helper_FilterResults!$A$1), ROW()-ROW($D$8)+1, 12),
    ""
)</f>
        <v>NA</v>
      </c>
      <c r="P334" s="33" t="str" cm="1">
        <f t="array" ref="P334">IF(
    ROW()-ROW($D$8)+1 &lt;= ROWS(_xlfn.ANCHORARRAY(_Helper_FilterResults!$A$1)),
    INDEX(_xlfn.ANCHORARRAY(_Helper_FilterResults!$A$1), ROW()-ROW($D$8)+1, 13),
    ""
)</f>
        <v>General Acute Care Hospital</v>
      </c>
      <c r="Q334" s="33" t="str" cm="1">
        <f t="array" ref="Q334">IF(
    ROW()-ROW($D$8)+1 &lt;= ROWS(_xlfn.ANCHORARRAY(_Helper_FilterResults!$A$1)),
    INDEX(_xlfn.ANCHORARRAY(_Helper_FilterResults!$A$1), ROW()-ROW($D$8)+1, 14),
    ""
)</f>
        <v>Non-Profit Corporation</v>
      </c>
    </row>
    <row r="335" spans="4:17" x14ac:dyDescent="0.3">
      <c r="D335" s="5" cm="1">
        <f t="array" ref="D335">IF(
    ROW()-ROW($D$8)+1 &lt;= ROWS(_xlfn.ANCHORARRAY(_Helper_FilterResults!$A$1)),
    INDEX(_xlfn.ANCHORARRAY(_Helper_FilterResults!$A$1), ROW()-ROW($D$8)+1, 1),
    ""
)</f>
        <v>106361323</v>
      </c>
      <c r="E335" s="5" t="str" cm="1">
        <f t="array" ref="E335">IF(
    ROW()-ROW($D$8)+1 &lt;= ROWS(_xlfn.ANCHORARRAY(_Helper_FilterResults!$A$1)),
    INDEX(_xlfn.ANCHORARRAY(_Helper_FilterResults!$A$1), ROW()-ROW($D$8)+1, 2),
    ""
)</f>
        <v>COMMUNITY HOSPITAL OF SAN BERNARDINO</v>
      </c>
      <c r="F335" s="5" t="str" cm="1">
        <f t="array" ref="F335">IF(
    ROW()-ROW($D$8)+1 &lt;= ROWS(_xlfn.ANCHORARRAY(_Helper_FilterResults!$A$1)),
    INDEX(_xlfn.ANCHORARRAY(_Helper_FilterResults!$A$1), ROW()-ROW($D$8)+1, 3),
    ""
)</f>
        <v>1805 MEDICAL CENTER DRIVE</v>
      </c>
      <c r="G335" s="5" t="str" cm="1">
        <f t="array" ref="G335">IF(
    ROW()-ROW($D$8)+1 &lt;= ROWS(_xlfn.ANCHORARRAY(_Helper_FilterResults!$A$1)),
    INDEX(_xlfn.ANCHORARRAY(_Helper_FilterResults!$A$1), ROW()-ROW($D$8)+1, 4),
    ""
)</f>
        <v>SAN BERNARDINO</v>
      </c>
      <c r="H335" s="5" cm="1">
        <f t="array" ref="H335">IF(
    ROW()-ROW($D$8)+1 &lt;= ROWS(_xlfn.ANCHORARRAY(_Helper_FilterResults!$A$1)),
    INDEX(_xlfn.ANCHORARRAY(_Helper_FilterResults!$A$1), ROW()-ROW($D$8)+1, 5),
    ""
)</f>
        <v>92411</v>
      </c>
      <c r="I335" s="28" t="str" cm="1">
        <f t="array" ref="I335">IF(
    ROW()-ROW($D$8)+1 &lt;= ROWS(_xlfn.ANCHORARRAY(_Helper_FilterResults!$A$1)),
    INDEX(_xlfn.ANCHORARRAY(_Helper_FilterResults!$A$1), ROW()-ROW($D$8)+1, 6),
    ""
)</f>
        <v>District 45</v>
      </c>
      <c r="J335" s="28" t="str" cm="1">
        <f t="array" ref="J335">IF(
    ROW()-ROW($D$8)+1 &lt;= ROWS(_xlfn.ANCHORARRAY(_Helper_FilterResults!$A$1)),
    INDEX(_xlfn.ANCHORARRAY(_Helper_FilterResults!$A$1), ROW()-ROW($D$8)+1, 7),
    ""
)</f>
        <v>District 29</v>
      </c>
      <c r="K335" s="28" t="str" cm="1">
        <f t="array" ref="K335">IF(
    ROW()-ROW($D$8)+1 &lt;= ROWS(_xlfn.ANCHORARRAY(_Helper_FilterResults!$A$1)),
    INDEX(_xlfn.ANCHORARRAY(_Helper_FilterResults!$A$1), ROW()-ROW($D$8)+1, 8),
    ""
)</f>
        <v>District 33</v>
      </c>
      <c r="L335" s="28" t="str" cm="1">
        <f t="array" ref="L335">IF(
    ROW()-ROW($D$8)+1 &lt;= ROWS(_xlfn.ANCHORARRAY(_Helper_FilterResults!$A$1)),
    INDEX(_xlfn.ANCHORARRAY(_Helper_FilterResults!$A$1), ROW()-ROW($D$8)+1, 9),
    ""
)</f>
        <v>District 33</v>
      </c>
      <c r="M335" s="28" t="str" cm="1">
        <f t="array" ref="M335">IF(
    ROW()-ROW($D$8)+1 &lt;= ROWS(_xlfn.ANCHORARRAY(_Helper_FilterResults!$A$1)),
    INDEX(_xlfn.ANCHORARRAY(_Helper_FilterResults!$A$1), ROW()-ROW($D$8)+1, 10),
    ""
)</f>
        <v>No</v>
      </c>
      <c r="N335" s="34" t="str" cm="1">
        <f t="array" ref="N335">IF(
    ROW()-ROW($D$8)+1 &lt;= ROWS(_xlfn.ANCHORARRAY(_Helper_FilterResults!$A$1)),
    INDEX(_xlfn.ANCHORARRAY(_Helper_FilterResults!$A$1), ROW()-ROW($D$8)+1, 11),
    ""
)</f>
        <v>No</v>
      </c>
      <c r="O335" s="28" t="str" cm="1">
        <f t="array" ref="O335">IF(
    ROW()-ROW($D$8)+1 &lt;= ROWS(_xlfn.ANCHORARRAY(_Helper_FilterResults!$A$1)),
    INDEX(_xlfn.ANCHORARRAY(_Helper_FilterResults!$A$1), ROW()-ROW($D$8)+1, 12),
    ""
)</f>
        <v>NA</v>
      </c>
      <c r="P335" s="33" t="str" cm="1">
        <f t="array" ref="P335">IF(
    ROW()-ROW($D$8)+1 &lt;= ROWS(_xlfn.ANCHORARRAY(_Helper_FilterResults!$A$1)),
    INDEX(_xlfn.ANCHORARRAY(_Helper_FilterResults!$A$1), ROW()-ROW($D$8)+1, 13),
    ""
)</f>
        <v>General Acute Care Hospital</v>
      </c>
      <c r="Q335" s="33" t="str" cm="1">
        <f t="array" ref="Q335">IF(
    ROW()-ROW($D$8)+1 &lt;= ROWS(_xlfn.ANCHORARRAY(_Helper_FilterResults!$A$1)),
    INDEX(_xlfn.ANCHORARRAY(_Helper_FilterResults!$A$1), ROW()-ROW($D$8)+1, 14),
    ""
)</f>
        <v>Non-Profit Corporation</v>
      </c>
    </row>
    <row r="336" spans="4:17" x14ac:dyDescent="0.3">
      <c r="D336" s="5" cm="1">
        <f t="array" ref="D336">IF(
    ROW()-ROW($D$8)+1 &lt;= ROWS(_xlfn.ANCHORARRAY(_Helper_FilterResults!$A$1)),
    INDEX(_xlfn.ANCHORARRAY(_Helper_FilterResults!$A$1), ROW()-ROW($D$8)+1, 1),
    ""
)</f>
        <v>106361339</v>
      </c>
      <c r="E336" s="5" t="str" cm="1">
        <f t="array" ref="E336">IF(
    ROW()-ROW($D$8)+1 &lt;= ROWS(_xlfn.ANCHORARRAY(_Helper_FilterResults!$A$1)),
    INDEX(_xlfn.ANCHORARRAY(_Helper_FilterResults!$A$1), ROW()-ROW($D$8)+1, 2),
    ""
)</f>
        <v>ST. BERNARDINE MEDICAL CENTER</v>
      </c>
      <c r="F336" s="5" t="str" cm="1">
        <f t="array" ref="F336">IF(
    ROW()-ROW($D$8)+1 &lt;= ROWS(_xlfn.ANCHORARRAY(_Helper_FilterResults!$A$1)),
    INDEX(_xlfn.ANCHORARRAY(_Helper_FilterResults!$A$1), ROW()-ROW($D$8)+1, 3),
    ""
)</f>
        <v>2101 NORTH WATERMAN AVENUE</v>
      </c>
      <c r="G336" s="5" t="str" cm="1">
        <f t="array" ref="G336">IF(
    ROW()-ROW($D$8)+1 &lt;= ROWS(_xlfn.ANCHORARRAY(_Helper_FilterResults!$A$1)),
    INDEX(_xlfn.ANCHORARRAY(_Helper_FilterResults!$A$1), ROW()-ROW($D$8)+1, 4),
    ""
)</f>
        <v>SAN BERNARDINO</v>
      </c>
      <c r="H336" s="5" cm="1">
        <f t="array" ref="H336">IF(
    ROW()-ROW($D$8)+1 &lt;= ROWS(_xlfn.ANCHORARRAY(_Helper_FilterResults!$A$1)),
    INDEX(_xlfn.ANCHORARRAY(_Helper_FilterResults!$A$1), ROW()-ROW($D$8)+1, 5),
    ""
)</f>
        <v>92404</v>
      </c>
      <c r="I336" s="28" t="str" cm="1">
        <f t="array" ref="I336">IF(
    ROW()-ROW($D$8)+1 &lt;= ROWS(_xlfn.ANCHORARRAY(_Helper_FilterResults!$A$1)),
    INDEX(_xlfn.ANCHORARRAY(_Helper_FilterResults!$A$1), ROW()-ROW($D$8)+1, 6),
    ""
)</f>
        <v>District 45</v>
      </c>
      <c r="J336" s="28" t="str" cm="1">
        <f t="array" ref="J336">IF(
    ROW()-ROW($D$8)+1 &lt;= ROWS(_xlfn.ANCHORARRAY(_Helper_FilterResults!$A$1)),
    INDEX(_xlfn.ANCHORARRAY(_Helper_FilterResults!$A$1), ROW()-ROW($D$8)+1, 7),
    ""
)</f>
        <v>District 29</v>
      </c>
      <c r="K336" s="28" t="str" cm="1">
        <f t="array" ref="K336">IF(
    ROW()-ROW($D$8)+1 &lt;= ROWS(_xlfn.ANCHORARRAY(_Helper_FilterResults!$A$1)),
    INDEX(_xlfn.ANCHORARRAY(_Helper_FilterResults!$A$1), ROW()-ROW($D$8)+1, 8),
    ""
)</f>
        <v>District 33</v>
      </c>
      <c r="L336" s="28" t="str" cm="1">
        <f t="array" ref="L336">IF(
    ROW()-ROW($D$8)+1 &lt;= ROWS(_xlfn.ANCHORARRAY(_Helper_FilterResults!$A$1)),
    INDEX(_xlfn.ANCHORARRAY(_Helper_FilterResults!$A$1), ROW()-ROW($D$8)+1, 9),
    ""
)</f>
        <v>District 33</v>
      </c>
      <c r="M336" s="28" t="str" cm="1">
        <f t="array" ref="M336">IF(
    ROW()-ROW($D$8)+1 &lt;= ROWS(_xlfn.ANCHORARRAY(_Helper_FilterResults!$A$1)),
    INDEX(_xlfn.ANCHORARRAY(_Helper_FilterResults!$A$1), ROW()-ROW($D$8)+1, 10),
    ""
)</f>
        <v>Yes</v>
      </c>
      <c r="N336" s="34" t="str" cm="1">
        <f t="array" ref="N336">IF(
    ROW()-ROW($D$8)+1 &lt;= ROWS(_xlfn.ANCHORARRAY(_Helper_FilterResults!$A$1)),
    INDEX(_xlfn.ANCHORARRAY(_Helper_FilterResults!$A$1), ROW()-ROW($D$8)+1, 11),
    ""
)</f>
        <v>No</v>
      </c>
      <c r="O336" s="28" t="str" cm="1">
        <f t="array" ref="O336">IF(
    ROW()-ROW($D$8)+1 &lt;= ROWS(_xlfn.ANCHORARRAY(_Helper_FilterResults!$A$1)),
    INDEX(_xlfn.ANCHORARRAY(_Helper_FilterResults!$A$1), ROW()-ROW($D$8)+1, 12),
    ""
)</f>
        <v>NA</v>
      </c>
      <c r="P336" s="33" t="str" cm="1">
        <f t="array" ref="P336">IF(
    ROW()-ROW($D$8)+1 &lt;= ROWS(_xlfn.ANCHORARRAY(_Helper_FilterResults!$A$1)),
    INDEX(_xlfn.ANCHORARRAY(_Helper_FilterResults!$A$1), ROW()-ROW($D$8)+1, 13),
    ""
)</f>
        <v>General Acute Care Hospital</v>
      </c>
      <c r="Q336" s="33" t="str" cm="1">
        <f t="array" ref="Q336">IF(
    ROW()-ROW($D$8)+1 &lt;= ROWS(_xlfn.ANCHORARRAY(_Helper_FilterResults!$A$1)),
    INDEX(_xlfn.ANCHORARRAY(_Helper_FilterResults!$A$1), ROW()-ROW($D$8)+1, 14),
    ""
)</f>
        <v>Non-Profit Corporation</v>
      </c>
    </row>
    <row r="337" spans="4:17" x14ac:dyDescent="0.3">
      <c r="D337" s="5" cm="1">
        <f t="array" ref="D337">IF(
    ROW()-ROW($D$8)+1 &lt;= ROWS(_xlfn.ANCHORARRAY(_Helper_FilterResults!$A$1)),
    INDEX(_xlfn.ANCHORARRAY(_Helper_FilterResults!$A$1), ROW()-ROW($D$8)+1, 1),
    ""
)</f>
        <v>106361343</v>
      </c>
      <c r="E337" s="5" t="str" cm="1">
        <f t="array" ref="E337">IF(
    ROW()-ROW($D$8)+1 &lt;= ROWS(_xlfn.ANCHORARRAY(_Helper_FilterResults!$A$1)),
    INDEX(_xlfn.ANCHORARRAY(_Helper_FilterResults!$A$1), ROW()-ROW($D$8)+1, 2),
    ""
)</f>
        <v>PROVIDENCE ST. MARY MEDICAL CENTER</v>
      </c>
      <c r="F337" s="5" t="str" cm="1">
        <f t="array" ref="F337">IF(
    ROW()-ROW($D$8)+1 &lt;= ROWS(_xlfn.ANCHORARRAY(_Helper_FilterResults!$A$1)),
    INDEX(_xlfn.ANCHORARRAY(_Helper_FilterResults!$A$1), ROW()-ROW($D$8)+1, 3),
    ""
)</f>
        <v>18300 US HIGHWAY 18</v>
      </c>
      <c r="G337" s="5" t="str" cm="1">
        <f t="array" ref="G337">IF(
    ROW()-ROW($D$8)+1 &lt;= ROWS(_xlfn.ANCHORARRAY(_Helper_FilterResults!$A$1)),
    INDEX(_xlfn.ANCHORARRAY(_Helper_FilterResults!$A$1), ROW()-ROW($D$8)+1, 4),
    ""
)</f>
        <v>APPLE VALLEY</v>
      </c>
      <c r="H337" s="5" cm="1">
        <f t="array" ref="H337">IF(
    ROW()-ROW($D$8)+1 &lt;= ROWS(_xlfn.ANCHORARRAY(_Helper_FilterResults!$A$1)),
    INDEX(_xlfn.ANCHORARRAY(_Helper_FilterResults!$A$1), ROW()-ROW($D$8)+1, 5),
    ""
)</f>
        <v>92307</v>
      </c>
      <c r="I337" s="28" t="str" cm="1">
        <f t="array" ref="I337">IF(
    ROW()-ROW($D$8)+1 &lt;= ROWS(_xlfn.ANCHORARRAY(_Helper_FilterResults!$A$1)),
    INDEX(_xlfn.ANCHORARRAY(_Helper_FilterResults!$A$1), ROW()-ROW($D$8)+1, 6),
    ""
)</f>
        <v>District 34</v>
      </c>
      <c r="J337" s="28" t="str" cm="1">
        <f t="array" ref="J337">IF(
    ROW()-ROW($D$8)+1 &lt;= ROWS(_xlfn.ANCHORARRAY(_Helper_FilterResults!$A$1)),
    INDEX(_xlfn.ANCHORARRAY(_Helper_FilterResults!$A$1), ROW()-ROW($D$8)+1, 7),
    ""
)</f>
        <v>District 19</v>
      </c>
      <c r="K337" s="28" t="str" cm="1">
        <f t="array" ref="K337">IF(
    ROW()-ROW($D$8)+1 &lt;= ROWS(_xlfn.ANCHORARRAY(_Helper_FilterResults!$A$1)),
    INDEX(_xlfn.ANCHORARRAY(_Helper_FilterResults!$A$1), ROW()-ROW($D$8)+1, 8),
    ""
)</f>
        <v>District 23</v>
      </c>
      <c r="L337" s="28" t="str" cm="1">
        <f t="array" ref="L337">IF(
    ROW()-ROW($D$8)+1 &lt;= ROWS(_xlfn.ANCHORARRAY(_Helper_FilterResults!$A$1)),
    INDEX(_xlfn.ANCHORARRAY(_Helper_FilterResults!$A$1), ROW()-ROW($D$8)+1, 9),
    ""
)</f>
        <v>District 23</v>
      </c>
      <c r="M337" s="28" t="str" cm="1">
        <f t="array" ref="M337">IF(
    ROW()-ROW($D$8)+1 &lt;= ROWS(_xlfn.ANCHORARRAY(_Helper_FilterResults!$A$1)),
    INDEX(_xlfn.ANCHORARRAY(_Helper_FilterResults!$A$1), ROW()-ROW($D$8)+1, 10),
    ""
)</f>
        <v>No</v>
      </c>
      <c r="N337" s="34" t="str" cm="1">
        <f t="array" ref="N337">IF(
    ROW()-ROW($D$8)+1 &lt;= ROWS(_xlfn.ANCHORARRAY(_Helper_FilterResults!$A$1)),
    INDEX(_xlfn.ANCHORARRAY(_Helper_FilterResults!$A$1), ROW()-ROW($D$8)+1, 11),
    ""
)</f>
        <v>Yes</v>
      </c>
      <c r="O337" s="28" t="str" cm="1">
        <f t="array" ref="O337">IF(
    ROW()-ROW($D$8)+1 &lt;= ROWS(_xlfn.ANCHORARRAY(_Helper_FilterResults!$A$1)),
    INDEX(_xlfn.ANCHORARRAY(_Helper_FilterResults!$A$1), ROW()-ROW($D$8)+1, 12),
    ""
)</f>
        <v>Level IV</v>
      </c>
      <c r="P337" s="33" t="str" cm="1">
        <f t="array" ref="P337">IF(
    ROW()-ROW($D$8)+1 &lt;= ROWS(_xlfn.ANCHORARRAY(_Helper_FilterResults!$A$1)),
    INDEX(_xlfn.ANCHORARRAY(_Helper_FilterResults!$A$1), ROW()-ROW($D$8)+1, 13),
    ""
)</f>
        <v>General Acute Care Hospital</v>
      </c>
      <c r="Q337" s="33" t="str" cm="1">
        <f t="array" ref="Q337">IF(
    ROW()-ROW($D$8)+1 &lt;= ROWS(_xlfn.ANCHORARRAY(_Helper_FilterResults!$A$1)),
    INDEX(_xlfn.ANCHORARRAY(_Helper_FilterResults!$A$1), ROW()-ROW($D$8)+1, 14),
    ""
)</f>
        <v>Non-Profit Corporation</v>
      </c>
    </row>
    <row r="338" spans="4:17" x14ac:dyDescent="0.3">
      <c r="D338" s="5" cm="1">
        <f t="array" ref="D338">IF(
    ROW()-ROW($D$8)+1 &lt;= ROWS(_xlfn.ANCHORARRAY(_Helper_FilterResults!$A$1)),
    INDEX(_xlfn.ANCHORARRAY(_Helper_FilterResults!$A$1), ROW()-ROW($D$8)+1, 1),
    ""
)</f>
        <v>106361370</v>
      </c>
      <c r="E338" s="5" t="str" cm="1">
        <f t="array" ref="E338">IF(
    ROW()-ROW($D$8)+1 &lt;= ROWS(_xlfn.ANCHORARRAY(_Helper_FilterResults!$A$1)),
    INDEX(_xlfn.ANCHORARRAY(_Helper_FilterResults!$A$1), ROW()-ROW($D$8)+1, 2),
    ""
)</f>
        <v>VICTOR VALLEY GLOBAL MEDICAL CENTER</v>
      </c>
      <c r="F338" s="5" t="str" cm="1">
        <f t="array" ref="F338">IF(
    ROW()-ROW($D$8)+1 &lt;= ROWS(_xlfn.ANCHORARRAY(_Helper_FilterResults!$A$1)),
    INDEX(_xlfn.ANCHORARRAY(_Helper_FilterResults!$A$1), ROW()-ROW($D$8)+1, 3),
    ""
)</f>
        <v>15248 ELEVENTH STREET</v>
      </c>
      <c r="G338" s="5" t="str" cm="1">
        <f t="array" ref="G338">IF(
    ROW()-ROW($D$8)+1 &lt;= ROWS(_xlfn.ANCHORARRAY(_Helper_FilterResults!$A$1)),
    INDEX(_xlfn.ANCHORARRAY(_Helper_FilterResults!$A$1), ROW()-ROW($D$8)+1, 4),
    ""
)</f>
        <v>VICTORVILLE</v>
      </c>
      <c r="H338" s="5" cm="1">
        <f t="array" ref="H338">IF(
    ROW()-ROW($D$8)+1 &lt;= ROWS(_xlfn.ANCHORARRAY(_Helper_FilterResults!$A$1)),
    INDEX(_xlfn.ANCHORARRAY(_Helper_FilterResults!$A$1), ROW()-ROW($D$8)+1, 5),
    ""
)</f>
        <v>92395</v>
      </c>
      <c r="I338" s="28" t="str" cm="1">
        <f t="array" ref="I338">IF(
    ROW()-ROW($D$8)+1 &lt;= ROWS(_xlfn.ANCHORARRAY(_Helper_FilterResults!$A$1)),
    INDEX(_xlfn.ANCHORARRAY(_Helper_FilterResults!$A$1), ROW()-ROW($D$8)+1, 6),
    ""
)</f>
        <v>District 39</v>
      </c>
      <c r="J338" s="28" t="str" cm="1">
        <f t="array" ref="J338">IF(
    ROW()-ROW($D$8)+1 &lt;= ROWS(_xlfn.ANCHORARRAY(_Helper_FilterResults!$A$1)),
    INDEX(_xlfn.ANCHORARRAY(_Helper_FilterResults!$A$1), ROW()-ROW($D$8)+1, 7),
    ""
)</f>
        <v>District 23</v>
      </c>
      <c r="K338" s="28" t="str" cm="1">
        <f t="array" ref="K338">IF(
    ROW()-ROW($D$8)+1 &lt;= ROWS(_xlfn.ANCHORARRAY(_Helper_FilterResults!$A$1)),
    INDEX(_xlfn.ANCHORARRAY(_Helper_FilterResults!$A$1), ROW()-ROW($D$8)+1, 8),
    ""
)</f>
        <v>District 23</v>
      </c>
      <c r="L338" s="28" t="str" cm="1">
        <f t="array" ref="L338">IF(
    ROW()-ROW($D$8)+1 &lt;= ROWS(_xlfn.ANCHORARRAY(_Helper_FilterResults!$A$1)),
    INDEX(_xlfn.ANCHORARRAY(_Helper_FilterResults!$A$1), ROW()-ROW($D$8)+1, 9),
    ""
)</f>
        <v>District 23</v>
      </c>
      <c r="M338" s="28" t="str" cm="1">
        <f t="array" ref="M338">IF(
    ROW()-ROW($D$8)+1 &lt;= ROWS(_xlfn.ANCHORARRAY(_Helper_FilterResults!$A$1)),
    INDEX(_xlfn.ANCHORARRAY(_Helper_FilterResults!$A$1), ROW()-ROW($D$8)+1, 10),
    ""
)</f>
        <v>No</v>
      </c>
      <c r="N338" s="34" t="str" cm="1">
        <f t="array" ref="N338">IF(
    ROW()-ROW($D$8)+1 &lt;= ROWS(_xlfn.ANCHORARRAY(_Helper_FilterResults!$A$1)),
    INDEX(_xlfn.ANCHORARRAY(_Helper_FilterResults!$A$1), ROW()-ROW($D$8)+1, 11),
    ""
)</f>
        <v>Yes</v>
      </c>
      <c r="O338" s="28" t="str" cm="1">
        <f t="array" ref="O338">IF(
    ROW()-ROW($D$8)+1 &lt;= ROWS(_xlfn.ANCHORARRAY(_Helper_FilterResults!$A$1)),
    INDEX(_xlfn.ANCHORARRAY(_Helper_FilterResults!$A$1), ROW()-ROW($D$8)+1, 12),
    ""
)</f>
        <v>NA</v>
      </c>
      <c r="P338" s="33" t="str" cm="1">
        <f t="array" ref="P338">IF(
    ROW()-ROW($D$8)+1 &lt;= ROWS(_xlfn.ANCHORARRAY(_Helper_FilterResults!$A$1)),
    INDEX(_xlfn.ANCHORARRAY(_Helper_FilterResults!$A$1), ROW()-ROW($D$8)+1, 13),
    ""
)</f>
        <v>General Acute Care Hospital</v>
      </c>
      <c r="Q338" s="33" t="str" cm="1">
        <f t="array" ref="Q338">IF(
    ROW()-ROW($D$8)+1 &lt;= ROWS(_xlfn.ANCHORARRAY(_Helper_FilterResults!$A$1)),
    INDEX(_xlfn.ANCHORARRAY(_Helper_FilterResults!$A$1), ROW()-ROW($D$8)+1, 14),
    ""
)</f>
        <v>City or County</v>
      </c>
    </row>
    <row r="339" spans="4:17" x14ac:dyDescent="0.3">
      <c r="D339" s="5" cm="1">
        <f t="array" ref="D339">IF(
    ROW()-ROW($D$8)+1 &lt;= ROWS(_xlfn.ANCHORARRAY(_Helper_FilterResults!$A$1)),
    INDEX(_xlfn.ANCHORARRAY(_Helper_FilterResults!$A$1), ROW()-ROW($D$8)+1, 1),
    ""
)</f>
        <v>106361458</v>
      </c>
      <c r="E339" s="5" t="str" cm="1">
        <f t="array" ref="E339">IF(
    ROW()-ROW($D$8)+1 &lt;= ROWS(_xlfn.ANCHORARRAY(_Helper_FilterResults!$A$1)),
    INDEX(_xlfn.ANCHORARRAY(_Helper_FilterResults!$A$1), ROW()-ROW($D$8)+1, 2),
    ""
)</f>
        <v>COLORADO RIVER MEDICAL CENTER</v>
      </c>
      <c r="F339" s="5" t="str" cm="1">
        <f t="array" ref="F339">IF(
    ROW()-ROW($D$8)+1 &lt;= ROWS(_xlfn.ANCHORARRAY(_Helper_FilterResults!$A$1)),
    INDEX(_xlfn.ANCHORARRAY(_Helper_FilterResults!$A$1), ROW()-ROW($D$8)+1, 3),
    ""
)</f>
        <v>1401 BAILEY AVENUE</v>
      </c>
      <c r="G339" s="5" t="str" cm="1">
        <f t="array" ref="G339">IF(
    ROW()-ROW($D$8)+1 &lt;= ROWS(_xlfn.ANCHORARRAY(_Helper_FilterResults!$A$1)),
    INDEX(_xlfn.ANCHORARRAY(_Helper_FilterResults!$A$1), ROW()-ROW($D$8)+1, 4),
    ""
)</f>
        <v>NEEDLES</v>
      </c>
      <c r="H339" s="5" cm="1">
        <f t="array" ref="H339">IF(
    ROW()-ROW($D$8)+1 &lt;= ROWS(_xlfn.ANCHORARRAY(_Helper_FilterResults!$A$1)),
    INDEX(_xlfn.ANCHORARRAY(_Helper_FilterResults!$A$1), ROW()-ROW($D$8)+1, 5),
    ""
)</f>
        <v>92363</v>
      </c>
      <c r="I339" s="28" t="str" cm="1">
        <f t="array" ref="I339">IF(
    ROW()-ROW($D$8)+1 &lt;= ROWS(_xlfn.ANCHORARRAY(_Helper_FilterResults!$A$1)),
    INDEX(_xlfn.ANCHORARRAY(_Helper_FilterResults!$A$1), ROW()-ROW($D$8)+1, 6),
    ""
)</f>
        <v>District 36</v>
      </c>
      <c r="J339" s="28" t="str" cm="1">
        <f t="array" ref="J339">IF(
    ROW()-ROW($D$8)+1 &lt;= ROWS(_xlfn.ANCHORARRAY(_Helper_FilterResults!$A$1)),
    INDEX(_xlfn.ANCHORARRAY(_Helper_FilterResults!$A$1), ROW()-ROW($D$8)+1, 7),
    ""
)</f>
        <v>District 18</v>
      </c>
      <c r="K339" s="28" t="str" cm="1">
        <f t="array" ref="K339">IF(
    ROW()-ROW($D$8)+1 &lt;= ROWS(_xlfn.ANCHORARRAY(_Helper_FilterResults!$A$1)),
    INDEX(_xlfn.ANCHORARRAY(_Helper_FilterResults!$A$1), ROW()-ROW($D$8)+1, 8),
    ""
)</f>
        <v>District 25</v>
      </c>
      <c r="L339" s="28" t="str" cm="1">
        <f t="array" ref="L339">IF(
    ROW()-ROW($D$8)+1 &lt;= ROWS(_xlfn.ANCHORARRAY(_Helper_FilterResults!$A$1)),
    INDEX(_xlfn.ANCHORARRAY(_Helper_FilterResults!$A$1), ROW()-ROW($D$8)+1, 9),
    ""
)</f>
        <v>District 23</v>
      </c>
      <c r="M339" s="28" t="str" cm="1">
        <f t="array" ref="M339">IF(
    ROW()-ROW($D$8)+1 &lt;= ROWS(_xlfn.ANCHORARRAY(_Helper_FilterResults!$A$1)),
    INDEX(_xlfn.ANCHORARRAY(_Helper_FilterResults!$A$1), ROW()-ROW($D$8)+1, 10),
    ""
)</f>
        <v>No</v>
      </c>
      <c r="N339" s="34" t="str" cm="1">
        <f t="array" ref="N339">IF(
    ROW()-ROW($D$8)+1 &lt;= ROWS(_xlfn.ANCHORARRAY(_Helper_FilterResults!$A$1)),
    INDEX(_xlfn.ANCHORARRAY(_Helper_FilterResults!$A$1), ROW()-ROW($D$8)+1, 11),
    ""
)</f>
        <v>Yes</v>
      </c>
      <c r="O339" s="28" t="str" cm="1">
        <f t="array" ref="O339">IF(
    ROW()-ROW($D$8)+1 &lt;= ROWS(_xlfn.ANCHORARRAY(_Helper_FilterResults!$A$1)),
    INDEX(_xlfn.ANCHORARRAY(_Helper_FilterResults!$A$1), ROW()-ROW($D$8)+1, 12),
    ""
)</f>
        <v>NA</v>
      </c>
      <c r="P339" s="33" t="str" cm="1">
        <f t="array" ref="P339">IF(
    ROW()-ROW($D$8)+1 &lt;= ROWS(_xlfn.ANCHORARRAY(_Helper_FilterResults!$A$1)),
    INDEX(_xlfn.ANCHORARRAY(_Helper_FilterResults!$A$1), ROW()-ROW($D$8)+1, 13),
    ""
)</f>
        <v>General Acute Care Hospital</v>
      </c>
      <c r="Q339" s="33" t="str" cm="1">
        <f t="array" ref="Q339">IF(
    ROW()-ROW($D$8)+1 &lt;= ROWS(_xlfn.ANCHORARRAY(_Helper_FilterResults!$A$1)),
    INDEX(_xlfn.ANCHORARRAY(_Helper_FilterResults!$A$1), ROW()-ROW($D$8)+1, 14),
    ""
)</f>
        <v>Non-Profit Corporation</v>
      </c>
    </row>
    <row r="340" spans="4:17" x14ac:dyDescent="0.3">
      <c r="D340" s="5" cm="1">
        <f t="array" ref="D340">IF(
    ROW()-ROW($D$8)+1 &lt;= ROWS(_xlfn.ANCHORARRAY(_Helper_FilterResults!$A$1)),
    INDEX(_xlfn.ANCHORARRAY(_Helper_FilterResults!$A$1), ROW()-ROW($D$8)+1, 1),
    ""
)</f>
        <v>106361768</v>
      </c>
      <c r="E340" s="5" t="str" cm="1">
        <f t="array" ref="E340">IF(
    ROW()-ROW($D$8)+1 &lt;= ROWS(_xlfn.ANCHORARRAY(_Helper_FilterResults!$A$1)),
    INDEX(_xlfn.ANCHORARRAY(_Helper_FilterResults!$A$1), ROW()-ROW($D$8)+1, 2),
    ""
)</f>
        <v>DEPARTMENT OF STATE HOSPITALS - PATTON</v>
      </c>
      <c r="F340" s="5" t="str" cm="1">
        <f t="array" ref="F340">IF(
    ROW()-ROW($D$8)+1 &lt;= ROWS(_xlfn.ANCHORARRAY(_Helper_FilterResults!$A$1)),
    INDEX(_xlfn.ANCHORARRAY(_Helper_FilterResults!$A$1), ROW()-ROW($D$8)+1, 3),
    ""
)</f>
        <v>3102 E. HIGHLAND AVENUE</v>
      </c>
      <c r="G340" s="5" t="str" cm="1">
        <f t="array" ref="G340">IF(
    ROW()-ROW($D$8)+1 &lt;= ROWS(_xlfn.ANCHORARRAY(_Helper_FilterResults!$A$1)),
    INDEX(_xlfn.ANCHORARRAY(_Helper_FilterResults!$A$1), ROW()-ROW($D$8)+1, 4),
    ""
)</f>
        <v>PATTON</v>
      </c>
      <c r="H340" s="5" cm="1">
        <f t="array" ref="H340">IF(
    ROW()-ROW($D$8)+1 &lt;= ROWS(_xlfn.ANCHORARRAY(_Helper_FilterResults!$A$1)),
    INDEX(_xlfn.ANCHORARRAY(_Helper_FilterResults!$A$1), ROW()-ROW($D$8)+1, 5),
    ""
)</f>
        <v>92369</v>
      </c>
      <c r="I340" s="28" t="str" cm="1">
        <f t="array" ref="I340">IF(
    ROW()-ROW($D$8)+1 &lt;= ROWS(_xlfn.ANCHORARRAY(_Helper_FilterResults!$A$1)),
    INDEX(_xlfn.ANCHORARRAY(_Helper_FilterResults!$A$1), ROW()-ROW($D$8)+1, 6),
    ""
)</f>
        <v>District 45</v>
      </c>
      <c r="J340" s="28" t="str" cm="1">
        <f t="array" ref="J340">IF(
    ROW()-ROW($D$8)+1 &lt;= ROWS(_xlfn.ANCHORARRAY(_Helper_FilterResults!$A$1)),
    INDEX(_xlfn.ANCHORARRAY(_Helper_FilterResults!$A$1), ROW()-ROW($D$8)+1, 7),
    ""
)</f>
        <v>District 29</v>
      </c>
      <c r="K340" s="28" t="str" cm="1">
        <f t="array" ref="K340">IF(
    ROW()-ROW($D$8)+1 &lt;= ROWS(_xlfn.ANCHORARRAY(_Helper_FilterResults!$A$1)),
    INDEX(_xlfn.ANCHORARRAY(_Helper_FilterResults!$A$1), ROW()-ROW($D$8)+1, 8),
    ""
)</f>
        <v>District 33</v>
      </c>
      <c r="L340" s="28" t="str" cm="1">
        <f t="array" ref="L340">IF(
    ROW()-ROW($D$8)+1 &lt;= ROWS(_xlfn.ANCHORARRAY(_Helper_FilterResults!$A$1)),
    INDEX(_xlfn.ANCHORARRAY(_Helper_FilterResults!$A$1), ROW()-ROW($D$8)+1, 9),
    ""
)</f>
        <v>District 23</v>
      </c>
      <c r="M340" s="28" t="str" cm="1">
        <f t="array" ref="M340">IF(
    ROW()-ROW($D$8)+1 &lt;= ROWS(_xlfn.ANCHORARRAY(_Helper_FilterResults!$A$1)),
    INDEX(_xlfn.ANCHORARRAY(_Helper_FilterResults!$A$1), ROW()-ROW($D$8)+1, 10),
    ""
)</f>
        <v>No</v>
      </c>
      <c r="N340" s="34" t="str" cm="1">
        <f t="array" ref="N340">IF(
    ROW()-ROW($D$8)+1 &lt;= ROWS(_xlfn.ANCHORARRAY(_Helper_FilterResults!$A$1)),
    INDEX(_xlfn.ANCHORARRAY(_Helper_FilterResults!$A$1), ROW()-ROW($D$8)+1, 11),
    ""
)</f>
        <v>No</v>
      </c>
      <c r="O340" s="28" t="str" cm="1">
        <f t="array" ref="O340">IF(
    ROW()-ROW($D$8)+1 &lt;= ROWS(_xlfn.ANCHORARRAY(_Helper_FilterResults!$A$1)),
    INDEX(_xlfn.ANCHORARRAY(_Helper_FilterResults!$A$1), ROW()-ROW($D$8)+1, 12),
    ""
)</f>
        <v>NA</v>
      </c>
      <c r="P340" s="33" t="str" cm="1">
        <f t="array" ref="P340">IF(
    ROW()-ROW($D$8)+1 &lt;= ROWS(_xlfn.ANCHORARRAY(_Helper_FilterResults!$A$1)),
    INDEX(_xlfn.ANCHORARRAY(_Helper_FilterResults!$A$1), ROW()-ROW($D$8)+1, 13),
    ""
)</f>
        <v>Acute Psychiatric Hospital</v>
      </c>
      <c r="Q340" s="33" t="str" cm="1">
        <f t="array" ref="Q340">IF(
    ROW()-ROW($D$8)+1 &lt;= ROWS(_xlfn.ANCHORARRAY(_Helper_FilterResults!$A$1)),
    INDEX(_xlfn.ANCHORARRAY(_Helper_FilterResults!$A$1), ROW()-ROW($D$8)+1, 14),
    ""
)</f>
        <v>State</v>
      </c>
    </row>
    <row r="341" spans="4:17" x14ac:dyDescent="0.3">
      <c r="D341" s="5" cm="1">
        <f t="array" ref="D341">IF(
    ROW()-ROW($D$8)+1 &lt;= ROWS(_xlfn.ANCHORARRAY(_Helper_FilterResults!$A$1)),
    INDEX(_xlfn.ANCHORARRAY(_Helper_FilterResults!$A$1), ROW()-ROW($D$8)+1, 1),
    ""
)</f>
        <v>106362041</v>
      </c>
      <c r="E341" s="5" t="str" cm="1">
        <f t="array" ref="E341">IF(
    ROW()-ROW($D$8)+1 &lt;= ROWS(_xlfn.ANCHORARRAY(_Helper_FilterResults!$A$1)),
    INDEX(_xlfn.ANCHORARRAY(_Helper_FilterResults!$A$1), ROW()-ROW($D$8)+1, 2),
    ""
)</f>
        <v>HI-DESERT MEDICAL CENTER</v>
      </c>
      <c r="F341" s="5" t="str" cm="1">
        <f t="array" ref="F341">IF(
    ROW()-ROW($D$8)+1 &lt;= ROWS(_xlfn.ANCHORARRAY(_Helper_FilterResults!$A$1)),
    INDEX(_xlfn.ANCHORARRAY(_Helper_FilterResults!$A$1), ROW()-ROW($D$8)+1, 3),
    ""
)</f>
        <v>6601 WHITE FEATHER ROAD</v>
      </c>
      <c r="G341" s="5" t="str" cm="1">
        <f t="array" ref="G341">IF(
    ROW()-ROW($D$8)+1 &lt;= ROWS(_xlfn.ANCHORARRAY(_Helper_FilterResults!$A$1)),
    INDEX(_xlfn.ANCHORARRAY(_Helper_FilterResults!$A$1), ROW()-ROW($D$8)+1, 4),
    ""
)</f>
        <v>JOSHUA TREE</v>
      </c>
      <c r="H341" s="5" cm="1">
        <f t="array" ref="H341">IF(
    ROW()-ROW($D$8)+1 &lt;= ROWS(_xlfn.ANCHORARRAY(_Helper_FilterResults!$A$1)),
    INDEX(_xlfn.ANCHORARRAY(_Helper_FilterResults!$A$1), ROW()-ROW($D$8)+1, 5),
    ""
)</f>
        <v>92252</v>
      </c>
      <c r="I341" s="28" t="str" cm="1">
        <f t="array" ref="I341">IF(
    ROW()-ROW($D$8)+1 &lt;= ROWS(_xlfn.ANCHORARRAY(_Helper_FilterResults!$A$1)),
    INDEX(_xlfn.ANCHORARRAY(_Helper_FilterResults!$A$1), ROW()-ROW($D$8)+1, 6),
    ""
)</f>
        <v>District 47</v>
      </c>
      <c r="J341" s="28" t="str" cm="1">
        <f t="array" ref="J341">IF(
    ROW()-ROW($D$8)+1 &lt;= ROWS(_xlfn.ANCHORARRAY(_Helper_FilterResults!$A$1)),
    INDEX(_xlfn.ANCHORARRAY(_Helper_FilterResults!$A$1), ROW()-ROW($D$8)+1, 7),
    ""
)</f>
        <v>District 19</v>
      </c>
      <c r="K341" s="28" t="str" cm="1">
        <f t="array" ref="K341">IF(
    ROW()-ROW($D$8)+1 &lt;= ROWS(_xlfn.ANCHORARRAY(_Helper_FilterResults!$A$1)),
    INDEX(_xlfn.ANCHORARRAY(_Helper_FilterResults!$A$1), ROW()-ROW($D$8)+1, 8),
    ""
)</f>
        <v>District 23</v>
      </c>
      <c r="L341" s="28" t="str" cm="1">
        <f t="array" ref="L341">IF(
    ROW()-ROW($D$8)+1 &lt;= ROWS(_xlfn.ANCHORARRAY(_Helper_FilterResults!$A$1)),
    INDEX(_xlfn.ANCHORARRAY(_Helper_FilterResults!$A$1), ROW()-ROW($D$8)+1, 9),
    ""
)</f>
        <v>District 23</v>
      </c>
      <c r="M341" s="28" t="str" cm="1">
        <f t="array" ref="M341">IF(
    ROW()-ROW($D$8)+1 &lt;= ROWS(_xlfn.ANCHORARRAY(_Helper_FilterResults!$A$1)),
    INDEX(_xlfn.ANCHORARRAY(_Helper_FilterResults!$A$1), ROW()-ROW($D$8)+1, 10),
    ""
)</f>
        <v>No</v>
      </c>
      <c r="N341" s="34" t="str" cm="1">
        <f t="array" ref="N341">IF(
    ROW()-ROW($D$8)+1 &lt;= ROWS(_xlfn.ANCHORARRAY(_Helper_FilterResults!$A$1)),
    INDEX(_xlfn.ANCHORARRAY(_Helper_FilterResults!$A$1), ROW()-ROW($D$8)+1, 11),
    ""
)</f>
        <v>Yes</v>
      </c>
      <c r="O341" s="28" t="str" cm="1">
        <f t="array" ref="O341">IF(
    ROW()-ROW($D$8)+1 &lt;= ROWS(_xlfn.ANCHORARRAY(_Helper_FilterResults!$A$1)),
    INDEX(_xlfn.ANCHORARRAY(_Helper_FilterResults!$A$1), ROW()-ROW($D$8)+1, 12),
    ""
)</f>
        <v>Level IV</v>
      </c>
      <c r="P341" s="33" t="str" cm="1">
        <f t="array" ref="P341">IF(
    ROW()-ROW($D$8)+1 &lt;= ROWS(_xlfn.ANCHORARRAY(_Helper_FilterResults!$A$1)),
    INDEX(_xlfn.ANCHORARRAY(_Helper_FilterResults!$A$1), ROW()-ROW($D$8)+1, 13),
    ""
)</f>
        <v>General Acute Care Hospital</v>
      </c>
      <c r="Q341" s="33" t="str" cm="1">
        <f t="array" ref="Q341">IF(
    ROW()-ROW($D$8)+1 &lt;= ROWS(_xlfn.ANCHORARRAY(_Helper_FilterResults!$A$1)),
    INDEX(_xlfn.ANCHORARRAY(_Helper_FilterResults!$A$1), ROW()-ROW($D$8)+1, 14),
    ""
)</f>
        <v>Investor - LLC</v>
      </c>
    </row>
    <row r="342" spans="4:17" x14ac:dyDescent="0.3">
      <c r="D342" s="5" cm="1">
        <f t="array" ref="D342">IF(
    ROW()-ROW($D$8)+1 &lt;= ROWS(_xlfn.ANCHORARRAY(_Helper_FilterResults!$A$1)),
    INDEX(_xlfn.ANCHORARRAY(_Helper_FilterResults!$A$1), ROW()-ROW($D$8)+1, 1),
    ""
)</f>
        <v>106364014</v>
      </c>
      <c r="E342" s="5" t="str" cm="1">
        <f t="array" ref="E342">IF(
    ROW()-ROW($D$8)+1 &lt;= ROWS(_xlfn.ANCHORARRAY(_Helper_FilterResults!$A$1)),
    INDEX(_xlfn.ANCHORARRAY(_Helper_FilterResults!$A$1), ROW()-ROW($D$8)+1, 2),
    ""
)</f>
        <v>LOMA LINDA UNIVERSITY BEHAVIORAL MEDICINE CENTER</v>
      </c>
      <c r="F342" s="5" t="str" cm="1">
        <f t="array" ref="F342">IF(
    ROW()-ROW($D$8)+1 &lt;= ROWS(_xlfn.ANCHORARRAY(_Helper_FilterResults!$A$1)),
    INDEX(_xlfn.ANCHORARRAY(_Helper_FilterResults!$A$1), ROW()-ROW($D$8)+1, 3),
    ""
)</f>
        <v>1710 BARTON ROAD</v>
      </c>
      <c r="G342" s="5" t="str" cm="1">
        <f t="array" ref="G342">IF(
    ROW()-ROW($D$8)+1 &lt;= ROWS(_xlfn.ANCHORARRAY(_Helper_FilterResults!$A$1)),
    INDEX(_xlfn.ANCHORARRAY(_Helper_FilterResults!$A$1), ROW()-ROW($D$8)+1, 4),
    ""
)</f>
        <v>REDLANDS</v>
      </c>
      <c r="H342" s="5" cm="1">
        <f t="array" ref="H342">IF(
    ROW()-ROW($D$8)+1 &lt;= ROWS(_xlfn.ANCHORARRAY(_Helper_FilterResults!$A$1)),
    INDEX(_xlfn.ANCHORARRAY(_Helper_FilterResults!$A$1), ROW()-ROW($D$8)+1, 5),
    ""
)</f>
        <v>92373</v>
      </c>
      <c r="I342" s="28" t="str" cm="1">
        <f t="array" ref="I342">IF(
    ROW()-ROW($D$8)+1 &lt;= ROWS(_xlfn.ANCHORARRAY(_Helper_FilterResults!$A$1)),
    INDEX(_xlfn.ANCHORARRAY(_Helper_FilterResults!$A$1), ROW()-ROW($D$8)+1, 6),
    ""
)</f>
        <v>District 50</v>
      </c>
      <c r="J342" s="28" t="str" cm="1">
        <f t="array" ref="J342">IF(
    ROW()-ROW($D$8)+1 &lt;= ROWS(_xlfn.ANCHORARRAY(_Helper_FilterResults!$A$1)),
    INDEX(_xlfn.ANCHORARRAY(_Helper_FilterResults!$A$1), ROW()-ROW($D$8)+1, 7),
    ""
)</f>
        <v>District 19</v>
      </c>
      <c r="K342" s="28" t="str" cm="1">
        <f t="array" ref="K342">IF(
    ROW()-ROW($D$8)+1 &lt;= ROWS(_xlfn.ANCHORARRAY(_Helper_FilterResults!$A$1)),
    INDEX(_xlfn.ANCHORARRAY(_Helper_FilterResults!$A$1), ROW()-ROW($D$8)+1, 8),
    ""
)</f>
        <v>District 23</v>
      </c>
      <c r="L342" s="28" t="str" cm="1">
        <f t="array" ref="L342">IF(
    ROW()-ROW($D$8)+1 &lt;= ROWS(_xlfn.ANCHORARRAY(_Helper_FilterResults!$A$1)),
    INDEX(_xlfn.ANCHORARRAY(_Helper_FilterResults!$A$1), ROW()-ROW($D$8)+1, 9),
    ""
)</f>
        <v>District 33</v>
      </c>
      <c r="M342" s="28" t="str" cm="1">
        <f t="array" ref="M342">IF(
    ROW()-ROW($D$8)+1 &lt;= ROWS(_xlfn.ANCHORARRAY(_Helper_FilterResults!$A$1)),
    INDEX(_xlfn.ANCHORARRAY(_Helper_FilterResults!$A$1), ROW()-ROW($D$8)+1, 10),
    ""
)</f>
        <v>No</v>
      </c>
      <c r="N342" s="34" t="str" cm="1">
        <f t="array" ref="N342">IF(
    ROW()-ROW($D$8)+1 &lt;= ROWS(_xlfn.ANCHORARRAY(_Helper_FilterResults!$A$1)),
    INDEX(_xlfn.ANCHORARRAY(_Helper_FilterResults!$A$1), ROW()-ROW($D$8)+1, 11),
    ""
)</f>
        <v>No</v>
      </c>
      <c r="O342" s="28" t="str" cm="1">
        <f t="array" ref="O342">IF(
    ROW()-ROW($D$8)+1 &lt;= ROWS(_xlfn.ANCHORARRAY(_Helper_FilterResults!$A$1)),
    INDEX(_xlfn.ANCHORARRAY(_Helper_FilterResults!$A$1), ROW()-ROW($D$8)+1, 12),
    ""
)</f>
        <v>NA</v>
      </c>
      <c r="P342" s="33" t="str" cm="1">
        <f t="array" ref="P342">IF(
    ROW()-ROW($D$8)+1 &lt;= ROWS(_xlfn.ANCHORARRAY(_Helper_FilterResults!$A$1)),
    INDEX(_xlfn.ANCHORARRAY(_Helper_FilterResults!$A$1), ROW()-ROW($D$8)+1, 13),
    ""
)</f>
        <v>General Acute Care Hospital</v>
      </c>
      <c r="Q342" s="33" t="str" cm="1">
        <f t="array" ref="Q342">IF(
    ROW()-ROW($D$8)+1 &lt;= ROWS(_xlfn.ANCHORARRAY(_Helper_FilterResults!$A$1)),
    INDEX(_xlfn.ANCHORARRAY(_Helper_FilterResults!$A$1), ROW()-ROW($D$8)+1, 14),
    ""
)</f>
        <v>NA</v>
      </c>
    </row>
    <row r="343" spans="4:17" x14ac:dyDescent="0.3">
      <c r="D343" s="5" cm="1">
        <f t="array" ref="D343">IF(
    ROW()-ROW($D$8)+1 &lt;= ROWS(_xlfn.ANCHORARRAY(_Helper_FilterResults!$A$1)),
    INDEX(_xlfn.ANCHORARRAY(_Helper_FilterResults!$A$1), ROW()-ROW($D$8)+1, 1),
    ""
)</f>
        <v>106364050</v>
      </c>
      <c r="E343" s="5" t="str" cm="1">
        <f t="array" ref="E343">IF(
    ROW()-ROW($D$8)+1 &lt;= ROWS(_xlfn.ANCHORARRAY(_Helper_FilterResults!$A$1)),
    INDEX(_xlfn.ANCHORARRAY(_Helper_FilterResults!$A$1), ROW()-ROW($D$8)+1, 2),
    ""
)</f>
        <v>CANYON RIDGE HOSPITAL</v>
      </c>
      <c r="F343" s="5" t="str" cm="1">
        <f t="array" ref="F343">IF(
    ROW()-ROW($D$8)+1 &lt;= ROWS(_xlfn.ANCHORARRAY(_Helper_FilterResults!$A$1)),
    INDEX(_xlfn.ANCHORARRAY(_Helper_FilterResults!$A$1), ROW()-ROW($D$8)+1, 3),
    ""
)</f>
        <v>5353 G STREET</v>
      </c>
      <c r="G343" s="5" t="str" cm="1">
        <f t="array" ref="G343">IF(
    ROW()-ROW($D$8)+1 &lt;= ROWS(_xlfn.ANCHORARRAY(_Helper_FilterResults!$A$1)),
    INDEX(_xlfn.ANCHORARRAY(_Helper_FilterResults!$A$1), ROW()-ROW($D$8)+1, 4),
    ""
)</f>
        <v>CHINO</v>
      </c>
      <c r="H343" s="5" cm="1">
        <f t="array" ref="H343">IF(
    ROW()-ROW($D$8)+1 &lt;= ROWS(_xlfn.ANCHORARRAY(_Helper_FilterResults!$A$1)),
    INDEX(_xlfn.ANCHORARRAY(_Helper_FilterResults!$A$1), ROW()-ROW($D$8)+1, 5),
    ""
)</f>
        <v>91710</v>
      </c>
      <c r="I343" s="28" t="str" cm="1">
        <f t="array" ref="I343">IF(
    ROW()-ROW($D$8)+1 &lt;= ROWS(_xlfn.ANCHORARRAY(_Helper_FilterResults!$A$1)),
    INDEX(_xlfn.ANCHORARRAY(_Helper_FilterResults!$A$1), ROW()-ROW($D$8)+1, 6),
    ""
)</f>
        <v>District 53</v>
      </c>
      <c r="J343" s="28" t="str" cm="1">
        <f t="array" ref="J343">IF(
    ROW()-ROW($D$8)+1 &lt;= ROWS(_xlfn.ANCHORARRAY(_Helper_FilterResults!$A$1)),
    INDEX(_xlfn.ANCHORARRAY(_Helper_FilterResults!$A$1), ROW()-ROW($D$8)+1, 7),
    ""
)</f>
        <v>District 22</v>
      </c>
      <c r="K343" s="28" t="str" cm="1">
        <f t="array" ref="K343">IF(
    ROW()-ROW($D$8)+1 &lt;= ROWS(_xlfn.ANCHORARRAY(_Helper_FilterResults!$A$1)),
    INDEX(_xlfn.ANCHORARRAY(_Helper_FilterResults!$A$1), ROW()-ROW($D$8)+1, 8),
    ""
)</f>
        <v>District 35</v>
      </c>
      <c r="L343" s="28" t="str" cm="1">
        <f t="array" ref="L343">IF(
    ROW()-ROW($D$8)+1 &lt;= ROWS(_xlfn.ANCHORARRAY(_Helper_FilterResults!$A$1)),
    INDEX(_xlfn.ANCHORARRAY(_Helper_FilterResults!$A$1), ROW()-ROW($D$8)+1, 9),
    ""
)</f>
        <v>District 31</v>
      </c>
      <c r="M343" s="28" t="str" cm="1">
        <f t="array" ref="M343">IF(
    ROW()-ROW($D$8)+1 &lt;= ROWS(_xlfn.ANCHORARRAY(_Helper_FilterResults!$A$1)),
    INDEX(_xlfn.ANCHORARRAY(_Helper_FilterResults!$A$1), ROW()-ROW($D$8)+1, 10),
    ""
)</f>
        <v>No</v>
      </c>
      <c r="N343" s="34" t="str" cm="1">
        <f t="array" ref="N343">IF(
    ROW()-ROW($D$8)+1 &lt;= ROWS(_xlfn.ANCHORARRAY(_Helper_FilterResults!$A$1)),
    INDEX(_xlfn.ANCHORARRAY(_Helper_FilterResults!$A$1), ROW()-ROW($D$8)+1, 11),
    ""
)</f>
        <v>No</v>
      </c>
      <c r="O343" s="28" t="str" cm="1">
        <f t="array" ref="O343">IF(
    ROW()-ROW($D$8)+1 &lt;= ROWS(_xlfn.ANCHORARRAY(_Helper_FilterResults!$A$1)),
    INDEX(_xlfn.ANCHORARRAY(_Helper_FilterResults!$A$1), ROW()-ROW($D$8)+1, 12),
    ""
)</f>
        <v>NA</v>
      </c>
      <c r="P343" s="33" t="str" cm="1">
        <f t="array" ref="P343">IF(
    ROW()-ROW($D$8)+1 &lt;= ROWS(_xlfn.ANCHORARRAY(_Helper_FilterResults!$A$1)),
    INDEX(_xlfn.ANCHORARRAY(_Helper_FilterResults!$A$1), ROW()-ROW($D$8)+1, 13),
    ""
)</f>
        <v>Acute Psychiatric Hospital</v>
      </c>
      <c r="Q343" s="33" t="str" cm="1">
        <f t="array" ref="Q343">IF(
    ROW()-ROW($D$8)+1 &lt;= ROWS(_xlfn.ANCHORARRAY(_Helper_FilterResults!$A$1)),
    INDEX(_xlfn.ANCHORARRAY(_Helper_FilterResults!$A$1), ROW()-ROW($D$8)+1, 14),
    ""
)</f>
        <v>Investor - Corporation</v>
      </c>
    </row>
    <row r="344" spans="4:17" x14ac:dyDescent="0.3">
      <c r="D344" s="5" cm="1">
        <f t="array" ref="D344">IF(
    ROW()-ROW($D$8)+1 &lt;= ROWS(_xlfn.ANCHORARRAY(_Helper_FilterResults!$A$1)),
    INDEX(_xlfn.ANCHORARRAY(_Helper_FilterResults!$A$1), ROW()-ROW($D$8)+1, 1),
    ""
)</f>
        <v>106364121</v>
      </c>
      <c r="E344" s="5" t="str" cm="1">
        <f t="array" ref="E344">IF(
    ROW()-ROW($D$8)+1 &lt;= ROWS(_xlfn.ANCHORARRAY(_Helper_FilterResults!$A$1)),
    INDEX(_xlfn.ANCHORARRAY(_Helper_FilterResults!$A$1), ROW()-ROW($D$8)+1, 2),
    ""
)</f>
        <v>BALLARD REHABILITATION HOSPITAL</v>
      </c>
      <c r="F344" s="5" t="str" cm="1">
        <f t="array" ref="F344">IF(
    ROW()-ROW($D$8)+1 &lt;= ROWS(_xlfn.ANCHORARRAY(_Helper_FilterResults!$A$1)),
    INDEX(_xlfn.ANCHORARRAY(_Helper_FilterResults!$A$1), ROW()-ROW($D$8)+1, 3),
    ""
)</f>
        <v>1760 WEST 16TH STREET</v>
      </c>
      <c r="G344" s="5" t="str" cm="1">
        <f t="array" ref="G344">IF(
    ROW()-ROW($D$8)+1 &lt;= ROWS(_xlfn.ANCHORARRAY(_Helper_FilterResults!$A$1)),
    INDEX(_xlfn.ANCHORARRAY(_Helper_FilterResults!$A$1), ROW()-ROW($D$8)+1, 4),
    ""
)</f>
        <v>SAN BERNARDINO</v>
      </c>
      <c r="H344" s="5" cm="1">
        <f t="array" ref="H344">IF(
    ROW()-ROW($D$8)+1 &lt;= ROWS(_xlfn.ANCHORARRAY(_Helper_FilterResults!$A$1)),
    INDEX(_xlfn.ANCHORARRAY(_Helper_FilterResults!$A$1), ROW()-ROW($D$8)+1, 5),
    ""
)</f>
        <v>92411</v>
      </c>
      <c r="I344" s="28" t="str" cm="1">
        <f t="array" ref="I344">IF(
    ROW()-ROW($D$8)+1 &lt;= ROWS(_xlfn.ANCHORARRAY(_Helper_FilterResults!$A$1)),
    INDEX(_xlfn.ANCHORARRAY(_Helper_FilterResults!$A$1), ROW()-ROW($D$8)+1, 6),
    ""
)</f>
        <v>District 45</v>
      </c>
      <c r="J344" s="28" t="str" cm="1">
        <f t="array" ref="J344">IF(
    ROW()-ROW($D$8)+1 &lt;= ROWS(_xlfn.ANCHORARRAY(_Helper_FilterResults!$A$1)),
    INDEX(_xlfn.ANCHORARRAY(_Helper_FilterResults!$A$1), ROW()-ROW($D$8)+1, 7),
    ""
)</f>
        <v>District 29</v>
      </c>
      <c r="K344" s="28" t="str" cm="1">
        <f t="array" ref="K344">IF(
    ROW()-ROW($D$8)+1 &lt;= ROWS(_xlfn.ANCHORARRAY(_Helper_FilterResults!$A$1)),
    INDEX(_xlfn.ANCHORARRAY(_Helper_FilterResults!$A$1), ROW()-ROW($D$8)+1, 8),
    ""
)</f>
        <v>District 33</v>
      </c>
      <c r="L344" s="28" t="str" cm="1">
        <f t="array" ref="L344">IF(
    ROW()-ROW($D$8)+1 &lt;= ROWS(_xlfn.ANCHORARRAY(_Helper_FilterResults!$A$1)),
    INDEX(_xlfn.ANCHORARRAY(_Helper_FilterResults!$A$1), ROW()-ROW($D$8)+1, 9),
    ""
)</f>
        <v>District 33</v>
      </c>
      <c r="M344" s="28" t="str" cm="1">
        <f t="array" ref="M344">IF(
    ROW()-ROW($D$8)+1 &lt;= ROWS(_xlfn.ANCHORARRAY(_Helper_FilterResults!$A$1)),
    INDEX(_xlfn.ANCHORARRAY(_Helper_FilterResults!$A$1), ROW()-ROW($D$8)+1, 10),
    ""
)</f>
        <v>No</v>
      </c>
      <c r="N344" s="34" t="str" cm="1">
        <f t="array" ref="N344">IF(
    ROW()-ROW($D$8)+1 &lt;= ROWS(_xlfn.ANCHORARRAY(_Helper_FilterResults!$A$1)),
    INDEX(_xlfn.ANCHORARRAY(_Helper_FilterResults!$A$1), ROW()-ROW($D$8)+1, 11),
    ""
)</f>
        <v>No</v>
      </c>
      <c r="O344" s="28" t="str" cm="1">
        <f t="array" ref="O344">IF(
    ROW()-ROW($D$8)+1 &lt;= ROWS(_xlfn.ANCHORARRAY(_Helper_FilterResults!$A$1)),
    INDEX(_xlfn.ANCHORARRAY(_Helper_FilterResults!$A$1), ROW()-ROW($D$8)+1, 12),
    ""
)</f>
        <v>NA</v>
      </c>
      <c r="P344" s="33" t="str" cm="1">
        <f t="array" ref="P344">IF(
    ROW()-ROW($D$8)+1 &lt;= ROWS(_xlfn.ANCHORARRAY(_Helper_FilterResults!$A$1)),
    INDEX(_xlfn.ANCHORARRAY(_Helper_FilterResults!$A$1), ROW()-ROW($D$8)+1, 13),
    ""
)</f>
        <v>General Acute Care Hospital</v>
      </c>
      <c r="Q344" s="33" t="str" cm="1">
        <f t="array" ref="Q344">IF(
    ROW()-ROW($D$8)+1 &lt;= ROWS(_xlfn.ANCHORARRAY(_Helper_FilterResults!$A$1)),
    INDEX(_xlfn.ANCHORARRAY(_Helper_FilterResults!$A$1), ROW()-ROW($D$8)+1, 14),
    ""
)</f>
        <v>Investor - Partnership</v>
      </c>
    </row>
    <row r="345" spans="4:17" x14ac:dyDescent="0.3">
      <c r="D345" s="5" cm="1">
        <f t="array" ref="D345">IF(
    ROW()-ROW($D$8)+1 &lt;= ROWS(_xlfn.ANCHORARRAY(_Helper_FilterResults!$A$1)),
    INDEX(_xlfn.ANCHORARRAY(_Helper_FilterResults!$A$1), ROW()-ROW($D$8)+1, 1),
    ""
)</f>
        <v>106364144</v>
      </c>
      <c r="E345" s="5" t="str" cm="1">
        <f t="array" ref="E345">IF(
    ROW()-ROW($D$8)+1 &lt;= ROWS(_xlfn.ANCHORARRAY(_Helper_FilterResults!$A$1)),
    INDEX(_xlfn.ANCHORARRAY(_Helper_FilterResults!$A$1), ROW()-ROW($D$8)+1, 2),
    ""
)</f>
        <v>DESERT VALLEY HOSPITAL</v>
      </c>
      <c r="F345" s="5" t="str" cm="1">
        <f t="array" ref="F345">IF(
    ROW()-ROW($D$8)+1 &lt;= ROWS(_xlfn.ANCHORARRAY(_Helper_FilterResults!$A$1)),
    INDEX(_xlfn.ANCHORARRAY(_Helper_FilterResults!$A$1), ROW()-ROW($D$8)+1, 3),
    ""
)</f>
        <v>16850 BEAR VALLEY ROAD</v>
      </c>
      <c r="G345" s="5" t="str" cm="1">
        <f t="array" ref="G345">IF(
    ROW()-ROW($D$8)+1 &lt;= ROWS(_xlfn.ANCHORARRAY(_Helper_FilterResults!$A$1)),
    INDEX(_xlfn.ANCHORARRAY(_Helper_FilterResults!$A$1), ROW()-ROW($D$8)+1, 4),
    ""
)</f>
        <v>VICTORVILLE</v>
      </c>
      <c r="H345" s="5" cm="1">
        <f t="array" ref="H345">IF(
    ROW()-ROW($D$8)+1 &lt;= ROWS(_xlfn.ANCHORARRAY(_Helper_FilterResults!$A$1)),
    INDEX(_xlfn.ANCHORARRAY(_Helper_FilterResults!$A$1), ROW()-ROW($D$8)+1, 5),
    ""
)</f>
        <v>92395</v>
      </c>
      <c r="I345" s="28" t="str" cm="1">
        <f t="array" ref="I345">IF(
    ROW()-ROW($D$8)+1 &lt;= ROWS(_xlfn.ANCHORARRAY(_Helper_FilterResults!$A$1)),
    INDEX(_xlfn.ANCHORARRAY(_Helper_FilterResults!$A$1), ROW()-ROW($D$8)+1, 6),
    ""
)</f>
        <v>District 34</v>
      </c>
      <c r="J345" s="28" t="str" cm="1">
        <f t="array" ref="J345">IF(
    ROW()-ROW($D$8)+1 &lt;= ROWS(_xlfn.ANCHORARRAY(_Helper_FilterResults!$A$1)),
    INDEX(_xlfn.ANCHORARRAY(_Helper_FilterResults!$A$1), ROW()-ROW($D$8)+1, 7),
    ""
)</f>
        <v>District 23</v>
      </c>
      <c r="K345" s="28" t="str" cm="1">
        <f t="array" ref="K345">IF(
    ROW()-ROW($D$8)+1 &lt;= ROWS(_xlfn.ANCHORARRAY(_Helper_FilterResults!$A$1)),
    INDEX(_xlfn.ANCHORARRAY(_Helper_FilterResults!$A$1), ROW()-ROW($D$8)+1, 8),
    ""
)</f>
        <v>District 23</v>
      </c>
      <c r="L345" s="28" t="str" cm="1">
        <f t="array" ref="L345">IF(
    ROW()-ROW($D$8)+1 &lt;= ROWS(_xlfn.ANCHORARRAY(_Helper_FilterResults!$A$1)),
    INDEX(_xlfn.ANCHORARRAY(_Helper_FilterResults!$A$1), ROW()-ROW($D$8)+1, 9),
    ""
)</f>
        <v>District 23</v>
      </c>
      <c r="M345" s="28" t="str" cm="1">
        <f t="array" ref="M345">IF(
    ROW()-ROW($D$8)+1 &lt;= ROWS(_xlfn.ANCHORARRAY(_Helper_FilterResults!$A$1)),
    INDEX(_xlfn.ANCHORARRAY(_Helper_FilterResults!$A$1), ROW()-ROW($D$8)+1, 10),
    ""
)</f>
        <v>No</v>
      </c>
      <c r="N345" s="34" t="str" cm="1">
        <f t="array" ref="N345">IF(
    ROW()-ROW($D$8)+1 &lt;= ROWS(_xlfn.ANCHORARRAY(_Helper_FilterResults!$A$1)),
    INDEX(_xlfn.ANCHORARRAY(_Helper_FilterResults!$A$1), ROW()-ROW($D$8)+1, 11),
    ""
)</f>
        <v>No</v>
      </c>
      <c r="O345" s="28" t="str" cm="1">
        <f t="array" ref="O345">IF(
    ROW()-ROW($D$8)+1 &lt;= ROWS(_xlfn.ANCHORARRAY(_Helper_FilterResults!$A$1)),
    INDEX(_xlfn.ANCHORARRAY(_Helper_FilterResults!$A$1), ROW()-ROW($D$8)+1, 12),
    ""
)</f>
        <v>NA</v>
      </c>
      <c r="P345" s="33" t="str" cm="1">
        <f t="array" ref="P345">IF(
    ROW()-ROW($D$8)+1 &lt;= ROWS(_xlfn.ANCHORARRAY(_Helper_FilterResults!$A$1)),
    INDEX(_xlfn.ANCHORARRAY(_Helper_FilterResults!$A$1), ROW()-ROW($D$8)+1, 13),
    ""
)</f>
        <v>General Acute Care Hospital</v>
      </c>
      <c r="Q345" s="33" t="str" cm="1">
        <f t="array" ref="Q345">IF(
    ROW()-ROW($D$8)+1 &lt;= ROWS(_xlfn.ANCHORARRAY(_Helper_FilterResults!$A$1)),
    INDEX(_xlfn.ANCHORARRAY(_Helper_FilterResults!$A$1), ROW()-ROW($D$8)+1, 14),
    ""
)</f>
        <v>Investor - Corporation</v>
      </c>
    </row>
    <row r="346" spans="4:17" x14ac:dyDescent="0.3">
      <c r="D346" s="5" cm="1">
        <f t="array" ref="D346">IF(
    ROW()-ROW($D$8)+1 &lt;= ROWS(_xlfn.ANCHORARRAY(_Helper_FilterResults!$A$1)),
    INDEX(_xlfn.ANCHORARRAY(_Helper_FilterResults!$A$1), ROW()-ROW($D$8)+1, 1),
    ""
)</f>
        <v>106364188</v>
      </c>
      <c r="E346" s="5" t="str" cm="1">
        <f t="array" ref="E346">IF(
    ROW()-ROW($D$8)+1 &lt;= ROWS(_xlfn.ANCHORARRAY(_Helper_FilterResults!$A$1)),
    INDEX(_xlfn.ANCHORARRAY(_Helper_FilterResults!$A$1), ROW()-ROW($D$8)+1, 2),
    ""
)</f>
        <v>KINDRED HOSPITAL RANCHO</v>
      </c>
      <c r="F346" s="5" t="str" cm="1">
        <f t="array" ref="F346">IF(
    ROW()-ROW($D$8)+1 &lt;= ROWS(_xlfn.ANCHORARRAY(_Helper_FilterResults!$A$1)),
    INDEX(_xlfn.ANCHORARRAY(_Helper_FilterResults!$A$1), ROW()-ROW($D$8)+1, 3),
    ""
)</f>
        <v>10841 WHITE OAK AVENUE</v>
      </c>
      <c r="G346" s="5" t="str" cm="1">
        <f t="array" ref="G346">IF(
    ROW()-ROW($D$8)+1 &lt;= ROWS(_xlfn.ANCHORARRAY(_Helper_FilterResults!$A$1)),
    INDEX(_xlfn.ANCHORARRAY(_Helper_FilterResults!$A$1), ROW()-ROW($D$8)+1, 4),
    ""
)</f>
        <v>RANCHO CUCAMONGA</v>
      </c>
      <c r="H346" s="5" cm="1">
        <f t="array" ref="H346">IF(
    ROW()-ROW($D$8)+1 &lt;= ROWS(_xlfn.ANCHORARRAY(_Helper_FilterResults!$A$1)),
    INDEX(_xlfn.ANCHORARRAY(_Helper_FilterResults!$A$1), ROW()-ROW($D$8)+1, 5),
    ""
)</f>
        <v>91730</v>
      </c>
      <c r="I346" s="28" t="str" cm="1">
        <f t="array" ref="I346">IF(
    ROW()-ROW($D$8)+1 &lt;= ROWS(_xlfn.ANCHORARRAY(_Helper_FilterResults!$A$1)),
    INDEX(_xlfn.ANCHORARRAY(_Helper_FilterResults!$A$1), ROW()-ROW($D$8)+1, 6),
    ""
)</f>
        <v>District 50</v>
      </c>
      <c r="J346" s="28" t="str" cm="1">
        <f t="array" ref="J346">IF(
    ROW()-ROW($D$8)+1 &lt;= ROWS(_xlfn.ANCHORARRAY(_Helper_FilterResults!$A$1)),
    INDEX(_xlfn.ANCHORARRAY(_Helper_FilterResults!$A$1), ROW()-ROW($D$8)+1, 7),
    ""
)</f>
        <v>District 29</v>
      </c>
      <c r="K346" s="28" t="str" cm="1">
        <f t="array" ref="K346">IF(
    ROW()-ROW($D$8)+1 &lt;= ROWS(_xlfn.ANCHORARRAY(_Helper_FilterResults!$A$1)),
    INDEX(_xlfn.ANCHORARRAY(_Helper_FilterResults!$A$1), ROW()-ROW($D$8)+1, 8),
    ""
)</f>
        <v>District 35</v>
      </c>
      <c r="L346" s="28" t="str" cm="1">
        <f t="array" ref="L346">IF(
    ROW()-ROW($D$8)+1 &lt;= ROWS(_xlfn.ANCHORARRAY(_Helper_FilterResults!$A$1)),
    INDEX(_xlfn.ANCHORARRAY(_Helper_FilterResults!$A$1), ROW()-ROW($D$8)+1, 9),
    ""
)</f>
        <v>District 33</v>
      </c>
      <c r="M346" s="28" t="str" cm="1">
        <f t="array" ref="M346">IF(
    ROW()-ROW($D$8)+1 &lt;= ROWS(_xlfn.ANCHORARRAY(_Helper_FilterResults!$A$1)),
    INDEX(_xlfn.ANCHORARRAY(_Helper_FilterResults!$A$1), ROW()-ROW($D$8)+1, 10),
    ""
)</f>
        <v>No</v>
      </c>
      <c r="N346" s="34" t="str" cm="1">
        <f t="array" ref="N346">IF(
    ROW()-ROW($D$8)+1 &lt;= ROWS(_xlfn.ANCHORARRAY(_Helper_FilterResults!$A$1)),
    INDEX(_xlfn.ANCHORARRAY(_Helper_FilterResults!$A$1), ROW()-ROW($D$8)+1, 11),
    ""
)</f>
        <v>No</v>
      </c>
      <c r="O346" s="28" t="str" cm="1">
        <f t="array" ref="O346">IF(
    ROW()-ROW($D$8)+1 &lt;= ROWS(_xlfn.ANCHORARRAY(_Helper_FilterResults!$A$1)),
    INDEX(_xlfn.ANCHORARRAY(_Helper_FilterResults!$A$1), ROW()-ROW($D$8)+1, 12),
    ""
)</f>
        <v>NA</v>
      </c>
      <c r="P346" s="33" t="str" cm="1">
        <f t="array" ref="P346">IF(
    ROW()-ROW($D$8)+1 &lt;= ROWS(_xlfn.ANCHORARRAY(_Helper_FilterResults!$A$1)),
    INDEX(_xlfn.ANCHORARRAY(_Helper_FilterResults!$A$1), ROW()-ROW($D$8)+1, 13),
    ""
)</f>
        <v>General Acute Care Hospital</v>
      </c>
      <c r="Q346" s="33" t="str" cm="1">
        <f t="array" ref="Q346">IF(
    ROW()-ROW($D$8)+1 &lt;= ROWS(_xlfn.ANCHORARRAY(_Helper_FilterResults!$A$1)),
    INDEX(_xlfn.ANCHORARRAY(_Helper_FilterResults!$A$1), ROW()-ROW($D$8)+1, 14),
    ""
)</f>
        <v>Investor - LLC</v>
      </c>
    </row>
    <row r="347" spans="4:17" x14ac:dyDescent="0.3">
      <c r="D347" s="5" cm="1">
        <f t="array" ref="D347">IF(
    ROW()-ROW($D$8)+1 &lt;= ROWS(_xlfn.ANCHORARRAY(_Helper_FilterResults!$A$1)),
    INDEX(_xlfn.ANCHORARRAY(_Helper_FilterResults!$A$1), ROW()-ROW($D$8)+1, 1),
    ""
)</f>
        <v>106364231</v>
      </c>
      <c r="E347" s="5" t="str" cm="1">
        <f t="array" ref="E347">IF(
    ROW()-ROW($D$8)+1 &lt;= ROWS(_xlfn.ANCHORARRAY(_Helper_FilterResults!$A$1)),
    INDEX(_xlfn.ANCHORARRAY(_Helper_FilterResults!$A$1), ROW()-ROW($D$8)+1, 2),
    ""
)</f>
        <v>ARROWHEAD REGIONAL MEDICAL CENTER</v>
      </c>
      <c r="F347" s="5" t="str" cm="1">
        <f t="array" ref="F347">IF(
    ROW()-ROW($D$8)+1 &lt;= ROWS(_xlfn.ANCHORARRAY(_Helper_FilterResults!$A$1)),
    INDEX(_xlfn.ANCHORARRAY(_Helper_FilterResults!$A$1), ROW()-ROW($D$8)+1, 3),
    ""
)</f>
        <v>400 N. PEPPER AVENUE</v>
      </c>
      <c r="G347" s="5" t="str" cm="1">
        <f t="array" ref="G347">IF(
    ROW()-ROW($D$8)+1 &lt;= ROWS(_xlfn.ANCHORARRAY(_Helper_FilterResults!$A$1)),
    INDEX(_xlfn.ANCHORARRAY(_Helper_FilterResults!$A$1), ROW()-ROW($D$8)+1, 4),
    ""
)</f>
        <v>COLTON</v>
      </c>
      <c r="H347" s="5" t="str" cm="1">
        <f t="array" ref="H347">IF(
    ROW()-ROW($D$8)+1 &lt;= ROWS(_xlfn.ANCHORARRAY(_Helper_FilterResults!$A$1)),
    INDEX(_xlfn.ANCHORARRAY(_Helper_FilterResults!$A$1), ROW()-ROW($D$8)+1, 5),
    ""
)</f>
        <v>92324-1816</v>
      </c>
      <c r="I347" s="28" t="str" cm="1">
        <f t="array" ref="I347">IF(
    ROW()-ROW($D$8)+1 &lt;= ROWS(_xlfn.ANCHORARRAY(_Helper_FilterResults!$A$1)),
    INDEX(_xlfn.ANCHORARRAY(_Helper_FilterResults!$A$1), ROW()-ROW($D$8)+1, 6),
    ""
)</f>
        <v>District 50</v>
      </c>
      <c r="J347" s="28" t="str" cm="1">
        <f t="array" ref="J347">IF(
    ROW()-ROW($D$8)+1 &lt;= ROWS(_xlfn.ANCHORARRAY(_Helper_FilterResults!$A$1)),
    INDEX(_xlfn.ANCHORARRAY(_Helper_FilterResults!$A$1), ROW()-ROW($D$8)+1, 7),
    ""
)</f>
        <v>District 29</v>
      </c>
      <c r="K347" s="28" t="str" cm="1">
        <f t="array" ref="K347">IF(
    ROW()-ROW($D$8)+1 &lt;= ROWS(_xlfn.ANCHORARRAY(_Helper_FilterResults!$A$1)),
    INDEX(_xlfn.ANCHORARRAY(_Helper_FilterResults!$A$1), ROW()-ROW($D$8)+1, 8),
    ""
)</f>
        <v>District 33</v>
      </c>
      <c r="L347" s="28" t="str" cm="1">
        <f t="array" ref="L347">IF(
    ROW()-ROW($D$8)+1 &lt;= ROWS(_xlfn.ANCHORARRAY(_Helper_FilterResults!$A$1)),
    INDEX(_xlfn.ANCHORARRAY(_Helper_FilterResults!$A$1), ROW()-ROW($D$8)+1, 9),
    ""
)</f>
        <v>District 33</v>
      </c>
      <c r="M347" s="28" t="str" cm="1">
        <f t="array" ref="M347">IF(
    ROW()-ROW($D$8)+1 &lt;= ROWS(_xlfn.ANCHORARRAY(_Helper_FilterResults!$A$1)),
    INDEX(_xlfn.ANCHORARRAY(_Helper_FilterResults!$A$1), ROW()-ROW($D$8)+1, 10),
    ""
)</f>
        <v>Yes</v>
      </c>
      <c r="N347" s="34" t="str" cm="1">
        <f t="array" ref="N347">IF(
    ROW()-ROW($D$8)+1 &lt;= ROWS(_xlfn.ANCHORARRAY(_Helper_FilterResults!$A$1)),
    INDEX(_xlfn.ANCHORARRAY(_Helper_FilterResults!$A$1), ROW()-ROW($D$8)+1, 11),
    ""
)</f>
        <v>No</v>
      </c>
      <c r="O347" s="28" t="str" cm="1">
        <f t="array" ref="O347">IF(
    ROW()-ROW($D$8)+1 &lt;= ROWS(_xlfn.ANCHORARRAY(_Helper_FilterResults!$A$1)),
    INDEX(_xlfn.ANCHORARRAY(_Helper_FilterResults!$A$1), ROW()-ROW($D$8)+1, 12),
    ""
)</f>
        <v>Level I</v>
      </c>
      <c r="P347" s="33" t="str" cm="1">
        <f t="array" ref="P347">IF(
    ROW()-ROW($D$8)+1 &lt;= ROWS(_xlfn.ANCHORARRAY(_Helper_FilterResults!$A$1)),
    INDEX(_xlfn.ANCHORARRAY(_Helper_FilterResults!$A$1), ROW()-ROW($D$8)+1, 13),
    ""
)</f>
        <v>General Acute Care Hospital</v>
      </c>
      <c r="Q347" s="33" t="str" cm="1">
        <f t="array" ref="Q347">IF(
    ROW()-ROW($D$8)+1 &lt;= ROWS(_xlfn.ANCHORARRAY(_Helper_FilterResults!$A$1)),
    INDEX(_xlfn.ANCHORARRAY(_Helper_FilterResults!$A$1), ROW()-ROW($D$8)+1, 14),
    ""
)</f>
        <v>City or County</v>
      </c>
    </row>
    <row r="348" spans="4:17" x14ac:dyDescent="0.3">
      <c r="D348" s="5" cm="1">
        <f t="array" ref="D348">IF(
    ROW()-ROW($D$8)+1 &lt;= ROWS(_xlfn.ANCHORARRAY(_Helper_FilterResults!$A$1)),
    INDEX(_xlfn.ANCHORARRAY(_Helper_FilterResults!$A$1), ROW()-ROW($D$8)+1, 1),
    ""
)</f>
        <v>106364265</v>
      </c>
      <c r="E348" s="5" t="str" cm="1">
        <f t="array" ref="E348">IF(
    ROW()-ROW($D$8)+1 &lt;= ROWS(_xlfn.ANCHORARRAY(_Helper_FilterResults!$A$1)),
    INDEX(_xlfn.ANCHORARRAY(_Helper_FilterResults!$A$1), ROW()-ROW($D$8)+1, 2),
    ""
)</f>
        <v>KAISER FOUNDATION HOSPITAL - ONTARIO</v>
      </c>
      <c r="F348" s="5" t="str" cm="1">
        <f t="array" ref="F348">IF(
    ROW()-ROW($D$8)+1 &lt;= ROWS(_xlfn.ANCHORARRAY(_Helper_FilterResults!$A$1)),
    INDEX(_xlfn.ANCHORARRAY(_Helper_FilterResults!$A$1), ROW()-ROW($D$8)+1, 3),
    ""
)</f>
        <v>2295 S. VINEYARD AVENUE</v>
      </c>
      <c r="G348" s="5" t="str" cm="1">
        <f t="array" ref="G348">IF(
    ROW()-ROW($D$8)+1 &lt;= ROWS(_xlfn.ANCHORARRAY(_Helper_FilterResults!$A$1)),
    INDEX(_xlfn.ANCHORARRAY(_Helper_FilterResults!$A$1), ROW()-ROW($D$8)+1, 4),
    ""
)</f>
        <v>ONTARIO</v>
      </c>
      <c r="H348" s="5" cm="1">
        <f t="array" ref="H348">IF(
    ROW()-ROW($D$8)+1 &lt;= ROWS(_xlfn.ANCHORARRAY(_Helper_FilterResults!$A$1)),
    INDEX(_xlfn.ANCHORARRAY(_Helper_FilterResults!$A$1), ROW()-ROW($D$8)+1, 5),
    ""
)</f>
        <v>91761</v>
      </c>
      <c r="I348" s="28" t="str" cm="1">
        <f t="array" ref="I348">IF(
    ROW()-ROW($D$8)+1 &lt;= ROWS(_xlfn.ANCHORARRAY(_Helper_FilterResults!$A$1)),
    INDEX(_xlfn.ANCHORARRAY(_Helper_FilterResults!$A$1), ROW()-ROW($D$8)+1, 6),
    ""
)</f>
        <v>District 53</v>
      </c>
      <c r="J348" s="28" t="str" cm="1">
        <f t="array" ref="J348">IF(
    ROW()-ROW($D$8)+1 &lt;= ROWS(_xlfn.ANCHORARRAY(_Helper_FilterResults!$A$1)),
    INDEX(_xlfn.ANCHORARRAY(_Helper_FilterResults!$A$1), ROW()-ROW($D$8)+1, 7),
    ""
)</f>
        <v>District 22</v>
      </c>
      <c r="K348" s="28" t="str" cm="1">
        <f t="array" ref="K348">IF(
    ROW()-ROW($D$8)+1 &lt;= ROWS(_xlfn.ANCHORARRAY(_Helper_FilterResults!$A$1)),
    INDEX(_xlfn.ANCHORARRAY(_Helper_FilterResults!$A$1), ROW()-ROW($D$8)+1, 8),
    ""
)</f>
        <v>District 35</v>
      </c>
      <c r="L348" s="28" t="str" cm="1">
        <f t="array" ref="L348">IF(
    ROW()-ROW($D$8)+1 &lt;= ROWS(_xlfn.ANCHORARRAY(_Helper_FilterResults!$A$1)),
    INDEX(_xlfn.ANCHORARRAY(_Helper_FilterResults!$A$1), ROW()-ROW($D$8)+1, 9),
    ""
)</f>
        <v>District 35</v>
      </c>
      <c r="M348" s="28" t="str" cm="1">
        <f t="array" ref="M348">IF(
    ROW()-ROW($D$8)+1 &lt;= ROWS(_xlfn.ANCHORARRAY(_Helper_FilterResults!$A$1)),
    INDEX(_xlfn.ANCHORARRAY(_Helper_FilterResults!$A$1), ROW()-ROW($D$8)+1, 10),
    ""
)</f>
        <v>No</v>
      </c>
      <c r="N348" s="34" t="str" cm="1">
        <f t="array" ref="N348">IF(
    ROW()-ROW($D$8)+1 &lt;= ROWS(_xlfn.ANCHORARRAY(_Helper_FilterResults!$A$1)),
    INDEX(_xlfn.ANCHORARRAY(_Helper_FilterResults!$A$1), ROW()-ROW($D$8)+1, 11),
    ""
)</f>
        <v>No</v>
      </c>
      <c r="O348" s="28" t="str" cm="1">
        <f t="array" ref="O348">IF(
    ROW()-ROW($D$8)+1 &lt;= ROWS(_xlfn.ANCHORARRAY(_Helper_FilterResults!$A$1)),
    INDEX(_xlfn.ANCHORARRAY(_Helper_FilterResults!$A$1), ROW()-ROW($D$8)+1, 12),
    ""
)</f>
        <v>NA</v>
      </c>
      <c r="P348" s="33" t="str" cm="1">
        <f t="array" ref="P348">IF(
    ROW()-ROW($D$8)+1 &lt;= ROWS(_xlfn.ANCHORARRAY(_Helper_FilterResults!$A$1)),
    INDEX(_xlfn.ANCHORARRAY(_Helper_FilterResults!$A$1), ROW()-ROW($D$8)+1, 13),
    ""
)</f>
        <v>General Acute Care Hospital</v>
      </c>
      <c r="Q348" s="33" t="str" cm="1">
        <f t="array" ref="Q348">IF(
    ROW()-ROW($D$8)+1 &lt;= ROWS(_xlfn.ANCHORARRAY(_Helper_FilterResults!$A$1)),
    INDEX(_xlfn.ANCHORARRAY(_Helper_FilterResults!$A$1), ROW()-ROW($D$8)+1, 14),
    ""
)</f>
        <v>Non-Profit Corporation</v>
      </c>
    </row>
    <row r="349" spans="4:17" x14ac:dyDescent="0.3">
      <c r="D349" s="5" cm="1">
        <f t="array" ref="D349">IF(
    ROW()-ROW($D$8)+1 &lt;= ROWS(_xlfn.ANCHORARRAY(_Helper_FilterResults!$A$1)),
    INDEX(_xlfn.ANCHORARRAY(_Helper_FilterResults!$A$1), ROW()-ROW($D$8)+1, 1),
    ""
)</f>
        <v>106364268</v>
      </c>
      <c r="E349" s="5" t="str" cm="1">
        <f t="array" ref="E349">IF(
    ROW()-ROW($D$8)+1 &lt;= ROWS(_xlfn.ANCHORARRAY(_Helper_FilterResults!$A$1)),
    INDEX(_xlfn.ANCHORARRAY(_Helper_FilterResults!$A$1), ROW()-ROW($D$8)+1, 2),
    ""
)</f>
        <v>LOMA LINDA UNIVERSITY SURGICAL HOSPITAL</v>
      </c>
      <c r="F349" s="5" t="str" cm="1">
        <f t="array" ref="F349">IF(
    ROW()-ROW($D$8)+1 &lt;= ROWS(_xlfn.ANCHORARRAY(_Helper_FilterResults!$A$1)),
    INDEX(_xlfn.ANCHORARRAY(_Helper_FilterResults!$A$1), ROW()-ROW($D$8)+1, 3),
    ""
)</f>
        <v>26780 BARTON ROAD</v>
      </c>
      <c r="G349" s="5" t="str" cm="1">
        <f t="array" ref="G349">IF(
    ROW()-ROW($D$8)+1 &lt;= ROWS(_xlfn.ANCHORARRAY(_Helper_FilterResults!$A$1)),
    INDEX(_xlfn.ANCHORARRAY(_Helper_FilterResults!$A$1), ROW()-ROW($D$8)+1, 4),
    ""
)</f>
        <v>REDLANDS</v>
      </c>
      <c r="H349" s="5" cm="1">
        <f t="array" ref="H349">IF(
    ROW()-ROW($D$8)+1 &lt;= ROWS(_xlfn.ANCHORARRAY(_Helper_FilterResults!$A$1)),
    INDEX(_xlfn.ANCHORARRAY(_Helper_FilterResults!$A$1), ROW()-ROW($D$8)+1, 5),
    ""
)</f>
        <v>92373</v>
      </c>
      <c r="I349" s="28" t="str" cm="1">
        <f t="array" ref="I349">IF(
    ROW()-ROW($D$8)+1 &lt;= ROWS(_xlfn.ANCHORARRAY(_Helper_FilterResults!$A$1)),
    INDEX(_xlfn.ANCHORARRAY(_Helper_FilterResults!$A$1), ROW()-ROW($D$8)+1, 6),
    ""
)</f>
        <v>District 50</v>
      </c>
      <c r="J349" s="28" t="str" cm="1">
        <f t="array" ref="J349">IF(
    ROW()-ROW($D$8)+1 &lt;= ROWS(_xlfn.ANCHORARRAY(_Helper_FilterResults!$A$1)),
    INDEX(_xlfn.ANCHORARRAY(_Helper_FilterResults!$A$1), ROW()-ROW($D$8)+1, 7),
    ""
)</f>
        <v>District 19</v>
      </c>
      <c r="K349" s="28" t="str" cm="1">
        <f t="array" ref="K349">IF(
    ROW()-ROW($D$8)+1 &lt;= ROWS(_xlfn.ANCHORARRAY(_Helper_FilterResults!$A$1)),
    INDEX(_xlfn.ANCHORARRAY(_Helper_FilterResults!$A$1), ROW()-ROW($D$8)+1, 8),
    ""
)</f>
        <v>District 23</v>
      </c>
      <c r="L349" s="28" t="str" cm="1">
        <f t="array" ref="L349">IF(
    ROW()-ROW($D$8)+1 &lt;= ROWS(_xlfn.ANCHORARRAY(_Helper_FilterResults!$A$1)),
    INDEX(_xlfn.ANCHORARRAY(_Helper_FilterResults!$A$1), ROW()-ROW($D$8)+1, 9),
    ""
)</f>
        <v>District 23</v>
      </c>
      <c r="M349" s="28" t="str" cm="1">
        <f t="array" ref="M349">IF(
    ROW()-ROW($D$8)+1 &lt;= ROWS(_xlfn.ANCHORARRAY(_Helper_FilterResults!$A$1)),
    INDEX(_xlfn.ANCHORARRAY(_Helper_FilterResults!$A$1), ROW()-ROW($D$8)+1, 10),
    ""
)</f>
        <v>No</v>
      </c>
      <c r="N349" s="34" t="str" cm="1">
        <f t="array" ref="N349">IF(
    ROW()-ROW($D$8)+1 &lt;= ROWS(_xlfn.ANCHORARRAY(_Helper_FilterResults!$A$1)),
    INDEX(_xlfn.ANCHORARRAY(_Helper_FilterResults!$A$1), ROW()-ROW($D$8)+1, 11),
    ""
)</f>
        <v>No</v>
      </c>
      <c r="O349" s="28" t="str" cm="1">
        <f t="array" ref="O349">IF(
    ROW()-ROW($D$8)+1 &lt;= ROWS(_xlfn.ANCHORARRAY(_Helper_FilterResults!$A$1)),
    INDEX(_xlfn.ANCHORARRAY(_Helper_FilterResults!$A$1), ROW()-ROW($D$8)+1, 12),
    ""
)</f>
        <v>NA</v>
      </c>
      <c r="P349" s="33" t="str" cm="1">
        <f t="array" ref="P349">IF(
    ROW()-ROW($D$8)+1 &lt;= ROWS(_xlfn.ANCHORARRAY(_Helper_FilterResults!$A$1)),
    INDEX(_xlfn.ANCHORARRAY(_Helper_FilterResults!$A$1), ROW()-ROW($D$8)+1, 13),
    ""
)</f>
        <v>General Acute Care Hospital</v>
      </c>
      <c r="Q349" s="33" t="str" cm="1">
        <f t="array" ref="Q349">IF(
    ROW()-ROW($D$8)+1 &lt;= ROWS(_xlfn.ANCHORARRAY(_Helper_FilterResults!$A$1)),
    INDEX(_xlfn.ANCHORARRAY(_Helper_FilterResults!$A$1), ROW()-ROW($D$8)+1, 14),
    ""
)</f>
        <v>Non-Profit Corporation</v>
      </c>
    </row>
    <row r="350" spans="4:17" x14ac:dyDescent="0.3">
      <c r="D350" s="5" cm="1">
        <f t="array" ref="D350">IF(
    ROW()-ROW($D$8)+1 &lt;= ROWS(_xlfn.ANCHORARRAY(_Helper_FilterResults!$A$1)),
    INDEX(_xlfn.ANCHORARRAY(_Helper_FilterResults!$A$1), ROW()-ROW($D$8)+1, 1),
    ""
)</f>
        <v>106364430</v>
      </c>
      <c r="E350" s="5" t="str" cm="1">
        <f t="array" ref="E350">IF(
    ROW()-ROW($D$8)+1 &lt;= ROWS(_xlfn.ANCHORARRAY(_Helper_FilterResults!$A$1)),
    INDEX(_xlfn.ANCHORARRAY(_Helper_FilterResults!$A$1), ROW()-ROW($D$8)+1, 2),
    ""
)</f>
        <v>BARSTOW COMMUNITY HOSPITAL</v>
      </c>
      <c r="F350" s="5" t="str" cm="1">
        <f t="array" ref="F350">IF(
    ROW()-ROW($D$8)+1 &lt;= ROWS(_xlfn.ANCHORARRAY(_Helper_FilterResults!$A$1)),
    INDEX(_xlfn.ANCHORARRAY(_Helper_FilterResults!$A$1), ROW()-ROW($D$8)+1, 3),
    ""
)</f>
        <v>820 EAST MOUNTAIN VIEW ST</v>
      </c>
      <c r="G350" s="5" t="str" cm="1">
        <f t="array" ref="G350">IF(
    ROW()-ROW($D$8)+1 &lt;= ROWS(_xlfn.ANCHORARRAY(_Helper_FilterResults!$A$1)),
    INDEX(_xlfn.ANCHORARRAY(_Helper_FilterResults!$A$1), ROW()-ROW($D$8)+1, 4),
    ""
)</f>
        <v>BARSTOW</v>
      </c>
      <c r="H350" s="5" cm="1">
        <f t="array" ref="H350">IF(
    ROW()-ROW($D$8)+1 &lt;= ROWS(_xlfn.ANCHORARRAY(_Helper_FilterResults!$A$1)),
    INDEX(_xlfn.ANCHORARRAY(_Helper_FilterResults!$A$1), ROW()-ROW($D$8)+1, 5),
    ""
)</f>
        <v>92311</v>
      </c>
      <c r="I350" s="28" t="str" cm="1">
        <f t="array" ref="I350">IF(
    ROW()-ROW($D$8)+1 &lt;= ROWS(_xlfn.ANCHORARRAY(_Helper_FilterResults!$A$1)),
    INDEX(_xlfn.ANCHORARRAY(_Helper_FilterResults!$A$1), ROW()-ROW($D$8)+1, 6),
    ""
)</f>
        <v>District 34</v>
      </c>
      <c r="J350" s="28" t="str" cm="1">
        <f t="array" ref="J350">IF(
    ROW()-ROW($D$8)+1 &lt;= ROWS(_xlfn.ANCHORARRAY(_Helper_FilterResults!$A$1)),
    INDEX(_xlfn.ANCHORARRAY(_Helper_FilterResults!$A$1), ROW()-ROW($D$8)+1, 7),
    ""
)</f>
        <v>District 19</v>
      </c>
      <c r="K350" s="28" t="str" cm="1">
        <f t="array" ref="K350">IF(
    ROW()-ROW($D$8)+1 &lt;= ROWS(_xlfn.ANCHORARRAY(_Helper_FilterResults!$A$1)),
    INDEX(_xlfn.ANCHORARRAY(_Helper_FilterResults!$A$1), ROW()-ROW($D$8)+1, 8),
    ""
)</f>
        <v>District 23</v>
      </c>
      <c r="L350" s="28" t="str" cm="1">
        <f t="array" ref="L350">IF(
    ROW()-ROW($D$8)+1 &lt;= ROWS(_xlfn.ANCHORARRAY(_Helper_FilterResults!$A$1)),
    INDEX(_xlfn.ANCHORARRAY(_Helper_FilterResults!$A$1), ROW()-ROW($D$8)+1, 9),
    ""
)</f>
        <v>District 23</v>
      </c>
      <c r="M350" s="28" t="str" cm="1">
        <f t="array" ref="M350">IF(
    ROW()-ROW($D$8)+1 &lt;= ROWS(_xlfn.ANCHORARRAY(_Helper_FilterResults!$A$1)),
    INDEX(_xlfn.ANCHORARRAY(_Helper_FilterResults!$A$1), ROW()-ROW($D$8)+1, 10),
    ""
)</f>
        <v>No</v>
      </c>
      <c r="N350" s="34" t="str" cm="1">
        <f t="array" ref="N350">IF(
    ROW()-ROW($D$8)+1 &lt;= ROWS(_xlfn.ANCHORARRAY(_Helper_FilterResults!$A$1)),
    INDEX(_xlfn.ANCHORARRAY(_Helper_FilterResults!$A$1), ROW()-ROW($D$8)+1, 11),
    ""
)</f>
        <v>Yes</v>
      </c>
      <c r="O350" s="28" t="str" cm="1">
        <f t="array" ref="O350">IF(
    ROW()-ROW($D$8)+1 &lt;= ROWS(_xlfn.ANCHORARRAY(_Helper_FilterResults!$A$1)),
    INDEX(_xlfn.ANCHORARRAY(_Helper_FilterResults!$A$1), ROW()-ROW($D$8)+1, 12),
    ""
)</f>
        <v>NA</v>
      </c>
      <c r="P350" s="33" t="str" cm="1">
        <f t="array" ref="P350">IF(
    ROW()-ROW($D$8)+1 &lt;= ROWS(_xlfn.ANCHORARRAY(_Helper_FilterResults!$A$1)),
    INDEX(_xlfn.ANCHORARRAY(_Helper_FilterResults!$A$1), ROW()-ROW($D$8)+1, 13),
    ""
)</f>
        <v>General Acute Care Hospital</v>
      </c>
      <c r="Q350" s="33" t="str" cm="1">
        <f t="array" ref="Q350">IF(
    ROW()-ROW($D$8)+1 &lt;= ROWS(_xlfn.ANCHORARRAY(_Helper_FilterResults!$A$1)),
    INDEX(_xlfn.ANCHORARRAY(_Helper_FilterResults!$A$1), ROW()-ROW($D$8)+1, 14),
    ""
)</f>
        <v>Investor - Corporation</v>
      </c>
    </row>
    <row r="351" spans="4:17" x14ac:dyDescent="0.3">
      <c r="D351" s="5" cm="1">
        <f t="array" ref="D351">IF(
    ROW()-ROW($D$8)+1 &lt;= ROWS(_xlfn.ANCHORARRAY(_Helper_FilterResults!$A$1)),
    INDEX(_xlfn.ANCHORARRAY(_Helper_FilterResults!$A$1), ROW()-ROW($D$8)+1, 1),
    ""
)</f>
        <v>106364451</v>
      </c>
      <c r="E351" s="5" t="str" cm="1">
        <f t="array" ref="E351">IF(
    ROW()-ROW($D$8)+1 &lt;= ROWS(_xlfn.ANCHORARRAY(_Helper_FilterResults!$A$1)),
    INDEX(_xlfn.ANCHORARRAY(_Helper_FilterResults!$A$1), ROW()-ROW($D$8)+1, 2),
    ""
)</f>
        <v>TOTALLY KIDS REHABILITATION HOSPITAL</v>
      </c>
      <c r="F351" s="5" t="str" cm="1">
        <f t="array" ref="F351">IF(
    ROW()-ROW($D$8)+1 &lt;= ROWS(_xlfn.ANCHORARRAY(_Helper_FilterResults!$A$1)),
    INDEX(_xlfn.ANCHORARRAY(_Helper_FilterResults!$A$1), ROW()-ROW($D$8)+1, 3),
    ""
)</f>
        <v>1720 MOUNTAIN VIEW AVE</v>
      </c>
      <c r="G351" s="5" t="str" cm="1">
        <f t="array" ref="G351">IF(
    ROW()-ROW($D$8)+1 &lt;= ROWS(_xlfn.ANCHORARRAY(_Helper_FilterResults!$A$1)),
    INDEX(_xlfn.ANCHORARRAY(_Helper_FilterResults!$A$1), ROW()-ROW($D$8)+1, 4),
    ""
)</f>
        <v>LOMA LINDA</v>
      </c>
      <c r="H351" s="5" cm="1">
        <f t="array" ref="H351">IF(
    ROW()-ROW($D$8)+1 &lt;= ROWS(_xlfn.ANCHORARRAY(_Helper_FilterResults!$A$1)),
    INDEX(_xlfn.ANCHORARRAY(_Helper_FilterResults!$A$1), ROW()-ROW($D$8)+1, 5),
    ""
)</f>
        <v>92354</v>
      </c>
      <c r="I351" s="28" t="str" cm="1">
        <f t="array" ref="I351">IF(
    ROW()-ROW($D$8)+1 &lt;= ROWS(_xlfn.ANCHORARRAY(_Helper_FilterResults!$A$1)),
    INDEX(_xlfn.ANCHORARRAY(_Helper_FilterResults!$A$1), ROW()-ROW($D$8)+1, 6),
    ""
)</f>
        <v>District 50</v>
      </c>
      <c r="J351" s="28" t="str" cm="1">
        <f t="array" ref="J351">IF(
    ROW()-ROW($D$8)+1 &lt;= ROWS(_xlfn.ANCHORARRAY(_Helper_FilterResults!$A$1)),
    INDEX(_xlfn.ANCHORARRAY(_Helper_FilterResults!$A$1), ROW()-ROW($D$8)+1, 7),
    ""
)</f>
        <v>District 29</v>
      </c>
      <c r="K351" s="28" t="str" cm="1">
        <f t="array" ref="K351">IF(
    ROW()-ROW($D$8)+1 &lt;= ROWS(_xlfn.ANCHORARRAY(_Helper_FilterResults!$A$1)),
    INDEX(_xlfn.ANCHORARRAY(_Helper_FilterResults!$A$1), ROW()-ROW($D$8)+1, 8),
    ""
)</f>
        <v>District 33</v>
      </c>
      <c r="L351" s="28" t="str" cm="1">
        <f t="array" ref="L351">IF(
    ROW()-ROW($D$8)+1 &lt;= ROWS(_xlfn.ANCHORARRAY(_Helper_FilterResults!$A$1)),
    INDEX(_xlfn.ANCHORARRAY(_Helper_FilterResults!$A$1), ROW()-ROW($D$8)+1, 9),
    ""
)</f>
        <v>District 23</v>
      </c>
      <c r="M351" s="28" t="str" cm="1">
        <f t="array" ref="M351">IF(
    ROW()-ROW($D$8)+1 &lt;= ROWS(_xlfn.ANCHORARRAY(_Helper_FilterResults!$A$1)),
    INDEX(_xlfn.ANCHORARRAY(_Helper_FilterResults!$A$1), ROW()-ROW($D$8)+1, 10),
    ""
)</f>
        <v>No</v>
      </c>
      <c r="N351" s="34" t="str" cm="1">
        <f t="array" ref="N351">IF(
    ROW()-ROW($D$8)+1 &lt;= ROWS(_xlfn.ANCHORARRAY(_Helper_FilterResults!$A$1)),
    INDEX(_xlfn.ANCHORARRAY(_Helper_FilterResults!$A$1), ROW()-ROW($D$8)+1, 11),
    ""
)</f>
        <v>No</v>
      </c>
      <c r="O351" s="28" t="str" cm="1">
        <f t="array" ref="O351">IF(
    ROW()-ROW($D$8)+1 &lt;= ROWS(_xlfn.ANCHORARRAY(_Helper_FilterResults!$A$1)),
    INDEX(_xlfn.ANCHORARRAY(_Helper_FilterResults!$A$1), ROW()-ROW($D$8)+1, 12),
    ""
)</f>
        <v>NA</v>
      </c>
      <c r="P351" s="33" t="str" cm="1">
        <f t="array" ref="P351">IF(
    ROW()-ROW($D$8)+1 &lt;= ROWS(_xlfn.ANCHORARRAY(_Helper_FilterResults!$A$1)),
    INDEX(_xlfn.ANCHORARRAY(_Helper_FilterResults!$A$1), ROW()-ROW($D$8)+1, 13),
    ""
)</f>
        <v>General Acute Care Hospital</v>
      </c>
      <c r="Q351" s="33" t="str" cm="1">
        <f t="array" ref="Q351">IF(
    ROW()-ROW($D$8)+1 &lt;= ROWS(_xlfn.ANCHORARRAY(_Helper_FilterResults!$A$1)),
    INDEX(_xlfn.ANCHORARRAY(_Helper_FilterResults!$A$1), ROW()-ROW($D$8)+1, 14),
    ""
)</f>
        <v>Investor - Corporation</v>
      </c>
    </row>
    <row r="352" spans="4:17" x14ac:dyDescent="0.3">
      <c r="D352" s="5" cm="1">
        <f t="array" ref="D352">IF(
    ROW()-ROW($D$8)+1 &lt;= ROWS(_xlfn.ANCHORARRAY(_Helper_FilterResults!$A$1)),
    INDEX(_xlfn.ANCHORARRAY(_Helper_FilterResults!$A$1), ROW()-ROW($D$8)+1, 1),
    ""
)</f>
        <v>106364502</v>
      </c>
      <c r="E352" s="5" t="str" cm="1">
        <f t="array" ref="E352">IF(
    ROW()-ROW($D$8)+1 &lt;= ROWS(_xlfn.ANCHORARRAY(_Helper_FilterResults!$A$1)),
    INDEX(_xlfn.ANCHORARRAY(_Helper_FilterResults!$A$1), ROW()-ROW($D$8)+1, 2),
    ""
)</f>
        <v>LOMA LINDA UNIVERSITY CHILDREN'S HOSPITAL</v>
      </c>
      <c r="F352" s="5" t="str" cm="1">
        <f t="array" ref="F352">IF(
    ROW()-ROW($D$8)+1 &lt;= ROWS(_xlfn.ANCHORARRAY(_Helper_FilterResults!$A$1)),
    INDEX(_xlfn.ANCHORARRAY(_Helper_FilterResults!$A$1), ROW()-ROW($D$8)+1, 3),
    ""
)</f>
        <v>11234 ANDERSON ST., STE. A</v>
      </c>
      <c r="G352" s="5" t="str" cm="1">
        <f t="array" ref="G352">IF(
    ROW()-ROW($D$8)+1 &lt;= ROWS(_xlfn.ANCHORARRAY(_Helper_FilterResults!$A$1)),
    INDEX(_xlfn.ANCHORARRAY(_Helper_FilterResults!$A$1), ROW()-ROW($D$8)+1, 4),
    ""
)</f>
        <v>LOMA LINDA</v>
      </c>
      <c r="H352" s="5" cm="1">
        <f t="array" ref="H352">IF(
    ROW()-ROW($D$8)+1 &lt;= ROWS(_xlfn.ANCHORARRAY(_Helper_FilterResults!$A$1)),
    INDEX(_xlfn.ANCHORARRAY(_Helper_FilterResults!$A$1), ROW()-ROW($D$8)+1, 5),
    ""
)</f>
        <v>92354</v>
      </c>
      <c r="I352" s="28" t="str" cm="1">
        <f t="array" ref="I352">IF(
    ROW()-ROW($D$8)+1 &lt;= ROWS(_xlfn.ANCHORARRAY(_Helper_FilterResults!$A$1)),
    INDEX(_xlfn.ANCHORARRAY(_Helper_FilterResults!$A$1), ROW()-ROW($D$8)+1, 6),
    ""
)</f>
        <v>District 50</v>
      </c>
      <c r="J352" s="28" t="str" cm="1">
        <f t="array" ref="J352">IF(
    ROW()-ROW($D$8)+1 &lt;= ROWS(_xlfn.ANCHORARRAY(_Helper_FilterResults!$A$1)),
    INDEX(_xlfn.ANCHORARRAY(_Helper_FilterResults!$A$1), ROW()-ROW($D$8)+1, 7),
    ""
)</f>
        <v>District 19</v>
      </c>
      <c r="K352" s="28" t="str" cm="1">
        <f t="array" ref="K352">IF(
    ROW()-ROW($D$8)+1 &lt;= ROWS(_xlfn.ANCHORARRAY(_Helper_FilterResults!$A$1)),
    INDEX(_xlfn.ANCHORARRAY(_Helper_FilterResults!$A$1), ROW()-ROW($D$8)+1, 8),
    ""
)</f>
        <v>District 23</v>
      </c>
      <c r="L352" s="28" t="str" cm="1">
        <f t="array" ref="L352">IF(
    ROW()-ROW($D$8)+1 &lt;= ROWS(_xlfn.ANCHORARRAY(_Helper_FilterResults!$A$1)),
    INDEX(_xlfn.ANCHORARRAY(_Helper_FilterResults!$A$1), ROW()-ROW($D$8)+1, 9),
    ""
)</f>
        <v>District 23</v>
      </c>
      <c r="M352" s="28" t="str" cm="1">
        <f t="array" ref="M352">IF(
    ROW()-ROW($D$8)+1 &lt;= ROWS(_xlfn.ANCHORARRAY(_Helper_FilterResults!$A$1)),
    INDEX(_xlfn.ANCHORARRAY(_Helper_FilterResults!$A$1), ROW()-ROW($D$8)+1, 10),
    ""
)</f>
        <v>No</v>
      </c>
      <c r="N352" s="34" t="str" cm="1">
        <f t="array" ref="N352">IF(
    ROW()-ROW($D$8)+1 &lt;= ROWS(_xlfn.ANCHORARRAY(_Helper_FilterResults!$A$1)),
    INDEX(_xlfn.ANCHORARRAY(_Helper_FilterResults!$A$1), ROW()-ROW($D$8)+1, 11),
    ""
)</f>
        <v>No</v>
      </c>
      <c r="O352" s="28" t="str" cm="1">
        <f t="array" ref="O352">IF(
    ROW()-ROW($D$8)+1 &lt;= ROWS(_xlfn.ANCHORARRAY(_Helper_FilterResults!$A$1)),
    INDEX(_xlfn.ANCHORARRAY(_Helper_FilterResults!$A$1), ROW()-ROW($D$8)+1, 12),
    ""
)</f>
        <v>Level I - Pediatric</v>
      </c>
      <c r="P352" s="33" t="str" cm="1">
        <f t="array" ref="P352">IF(
    ROW()-ROW($D$8)+1 &lt;= ROWS(_xlfn.ANCHORARRAY(_Helper_FilterResults!$A$1)),
    INDEX(_xlfn.ANCHORARRAY(_Helper_FilterResults!$A$1), ROW()-ROW($D$8)+1, 13),
    ""
)</f>
        <v>General Acute Care Hospital</v>
      </c>
      <c r="Q352" s="33" t="str" cm="1">
        <f t="array" ref="Q352">IF(
    ROW()-ROW($D$8)+1 &lt;= ROWS(_xlfn.ANCHORARRAY(_Helper_FilterResults!$A$1)),
    INDEX(_xlfn.ANCHORARRAY(_Helper_FilterResults!$A$1), ROW()-ROW($D$8)+1, 14),
    ""
)</f>
        <v>Non-Profit Corporation</v>
      </c>
    </row>
    <row r="353" spans="4:17" x14ac:dyDescent="0.3">
      <c r="D353" s="5" cm="1">
        <f t="array" ref="D353">IF(
    ROW()-ROW($D$8)+1 &lt;= ROWS(_xlfn.ANCHORARRAY(_Helper_FilterResults!$A$1)),
    INDEX(_xlfn.ANCHORARRAY(_Helper_FilterResults!$A$1), ROW()-ROW($D$8)+1, 1),
    ""
)</f>
        <v>106370028</v>
      </c>
      <c r="E353" s="5" t="str" cm="1">
        <f t="array" ref="E353">IF(
    ROW()-ROW($D$8)+1 &lt;= ROWS(_xlfn.ANCHORARRAY(_Helper_FilterResults!$A$1)),
    INDEX(_xlfn.ANCHORARRAY(_Helper_FilterResults!$A$1), ROW()-ROW($D$8)+1, 2),
    ""
)</f>
        <v>KAISER FOUNDATION HOSPITAL - SAN MARCOS</v>
      </c>
      <c r="F353" s="5" t="str" cm="1">
        <f t="array" ref="F353">IF(
    ROW()-ROW($D$8)+1 &lt;= ROWS(_xlfn.ANCHORARRAY(_Helper_FilterResults!$A$1)),
    INDEX(_xlfn.ANCHORARRAY(_Helper_FilterResults!$A$1), ROW()-ROW($D$8)+1, 3),
    ""
)</f>
        <v>360 RUSH DRIVE</v>
      </c>
      <c r="G353" s="5" t="str" cm="1">
        <f t="array" ref="G353">IF(
    ROW()-ROW($D$8)+1 &lt;= ROWS(_xlfn.ANCHORARRAY(_Helper_FilterResults!$A$1)),
    INDEX(_xlfn.ANCHORARRAY(_Helper_FilterResults!$A$1), ROW()-ROW($D$8)+1, 4),
    ""
)</f>
        <v>SAN MARCOS</v>
      </c>
      <c r="H353" s="5" cm="1">
        <f t="array" ref="H353">IF(
    ROW()-ROW($D$8)+1 &lt;= ROWS(_xlfn.ANCHORARRAY(_Helper_FilterResults!$A$1)),
    INDEX(_xlfn.ANCHORARRAY(_Helper_FilterResults!$A$1), ROW()-ROW($D$8)+1, 5),
    ""
)</f>
        <v>92078</v>
      </c>
      <c r="I353" s="28" t="str" cm="1">
        <f t="array" ref="I353">IF(
    ROW()-ROW($D$8)+1 &lt;= ROWS(_xlfn.ANCHORARRAY(_Helper_FilterResults!$A$1)),
    INDEX(_xlfn.ANCHORARRAY(_Helper_FilterResults!$A$1), ROW()-ROW($D$8)+1, 6),
    ""
)</f>
        <v>District 76</v>
      </c>
      <c r="J353" s="28" t="str" cm="1">
        <f t="array" ref="J353">IF(
    ROW()-ROW($D$8)+1 &lt;= ROWS(_xlfn.ANCHORARRAY(_Helper_FilterResults!$A$1)),
    INDEX(_xlfn.ANCHORARRAY(_Helper_FilterResults!$A$1), ROW()-ROW($D$8)+1, 7),
    ""
)</f>
        <v>District 40</v>
      </c>
      <c r="K353" s="28" t="str" cm="1">
        <f t="array" ref="K353">IF(
    ROW()-ROW($D$8)+1 &lt;= ROWS(_xlfn.ANCHORARRAY(_Helper_FilterResults!$A$1)),
    INDEX(_xlfn.ANCHORARRAY(_Helper_FilterResults!$A$1), ROW()-ROW($D$8)+1, 8),
    ""
)</f>
        <v>District 50</v>
      </c>
      <c r="L353" s="28" t="str" cm="1">
        <f t="array" ref="L353">IF(
    ROW()-ROW($D$8)+1 &lt;= ROWS(_xlfn.ANCHORARRAY(_Helper_FilterResults!$A$1)),
    INDEX(_xlfn.ANCHORARRAY(_Helper_FilterResults!$A$1), ROW()-ROW($D$8)+1, 9),
    ""
)</f>
        <v>District 48</v>
      </c>
      <c r="M353" s="28" t="str" cm="1">
        <f t="array" ref="M353">IF(
    ROW()-ROW($D$8)+1 &lt;= ROWS(_xlfn.ANCHORARRAY(_Helper_FilterResults!$A$1)),
    INDEX(_xlfn.ANCHORARRAY(_Helper_FilterResults!$A$1), ROW()-ROW($D$8)+1, 10),
    ""
)</f>
        <v>No</v>
      </c>
      <c r="N353" s="34" t="str" cm="1">
        <f t="array" ref="N353">IF(
    ROW()-ROW($D$8)+1 &lt;= ROWS(_xlfn.ANCHORARRAY(_Helper_FilterResults!$A$1)),
    INDEX(_xlfn.ANCHORARRAY(_Helper_FilterResults!$A$1), ROW()-ROW($D$8)+1, 11),
    ""
)</f>
        <v>No</v>
      </c>
      <c r="O353" s="28" t="str" cm="1">
        <f t="array" ref="O353">IF(
    ROW()-ROW($D$8)+1 &lt;= ROWS(_xlfn.ANCHORARRAY(_Helper_FilterResults!$A$1)),
    INDEX(_xlfn.ANCHORARRAY(_Helper_FilterResults!$A$1), ROW()-ROW($D$8)+1, 12),
    ""
)</f>
        <v>NA</v>
      </c>
      <c r="P353" s="33" t="str" cm="1">
        <f t="array" ref="P353">IF(
    ROW()-ROW($D$8)+1 &lt;= ROWS(_xlfn.ANCHORARRAY(_Helper_FilterResults!$A$1)),
    INDEX(_xlfn.ANCHORARRAY(_Helper_FilterResults!$A$1), ROW()-ROW($D$8)+1, 13),
    ""
)</f>
        <v>General Acute Care Hospital</v>
      </c>
      <c r="Q353" s="33" t="str" cm="1">
        <f t="array" ref="Q353">IF(
    ROW()-ROW($D$8)+1 &lt;= ROWS(_xlfn.ANCHORARRAY(_Helper_FilterResults!$A$1)),
    INDEX(_xlfn.ANCHORARRAY(_Helper_FilterResults!$A$1), ROW()-ROW($D$8)+1, 14),
    ""
)</f>
        <v>Non-Profit Corporation</v>
      </c>
    </row>
    <row r="354" spans="4:17" x14ac:dyDescent="0.3">
      <c r="D354" s="5" cm="1">
        <f t="array" ref="D354">IF(
    ROW()-ROW($D$8)+1 &lt;= ROWS(_xlfn.ANCHORARRAY(_Helper_FilterResults!$A$1)),
    INDEX(_xlfn.ANCHORARRAY(_Helper_FilterResults!$A$1), ROW()-ROW($D$8)+1, 1),
    ""
)</f>
        <v>106370033</v>
      </c>
      <c r="E354" s="5" t="str" cm="1">
        <f t="array" ref="E354">IF(
    ROW()-ROW($D$8)+1 &lt;= ROWS(_xlfn.ANCHORARRAY(_Helper_FilterResults!$A$1)),
    INDEX(_xlfn.ANCHORARRAY(_Helper_FilterResults!$A$1), ROW()-ROW($D$8)+1, 2),
    ""
)</f>
        <v>CASA PALMERA CARE CENTER, LLC</v>
      </c>
      <c r="F354" s="5" t="str" cm="1">
        <f t="array" ref="F354">IF(
    ROW()-ROW($D$8)+1 &lt;= ROWS(_xlfn.ANCHORARRAY(_Helper_FilterResults!$A$1)),
    INDEX(_xlfn.ANCHORARRAY(_Helper_FilterResults!$A$1), ROW()-ROW($D$8)+1, 3),
    ""
)</f>
        <v>14750 EL CAMINO REAL</v>
      </c>
      <c r="G354" s="5" t="str" cm="1">
        <f t="array" ref="G354">IF(
    ROW()-ROW($D$8)+1 &lt;= ROWS(_xlfn.ANCHORARRAY(_Helper_FilterResults!$A$1)),
    INDEX(_xlfn.ANCHORARRAY(_Helper_FilterResults!$A$1), ROW()-ROW($D$8)+1, 4),
    ""
)</f>
        <v>DEL MAR</v>
      </c>
      <c r="H354" s="5" cm="1">
        <f t="array" ref="H354">IF(
    ROW()-ROW($D$8)+1 &lt;= ROWS(_xlfn.ANCHORARRAY(_Helper_FilterResults!$A$1)),
    INDEX(_xlfn.ANCHORARRAY(_Helper_FilterResults!$A$1), ROW()-ROW($D$8)+1, 5),
    ""
)</f>
        <v>92014</v>
      </c>
      <c r="I354" s="28" t="str" cm="1">
        <f t="array" ref="I354">IF(
    ROW()-ROW($D$8)+1 &lt;= ROWS(_xlfn.ANCHORARRAY(_Helper_FilterResults!$A$1)),
    INDEX(_xlfn.ANCHORARRAY(_Helper_FilterResults!$A$1), ROW()-ROW($D$8)+1, 6),
    ""
)</f>
        <v>District 77</v>
      </c>
      <c r="J354" s="28" t="str" cm="1">
        <f t="array" ref="J354">IF(
    ROW()-ROW($D$8)+1 &lt;= ROWS(_xlfn.ANCHORARRAY(_Helper_FilterResults!$A$1)),
    INDEX(_xlfn.ANCHORARRAY(_Helper_FilterResults!$A$1), ROW()-ROW($D$8)+1, 7),
    ""
)</f>
        <v>District 38</v>
      </c>
      <c r="K354" s="28" t="str" cm="1">
        <f t="array" ref="K354">IF(
    ROW()-ROW($D$8)+1 &lt;= ROWS(_xlfn.ANCHORARRAY(_Helper_FilterResults!$A$1)),
    INDEX(_xlfn.ANCHORARRAY(_Helper_FilterResults!$A$1), ROW()-ROW($D$8)+1, 8),
    ""
)</f>
        <v>District 50</v>
      </c>
      <c r="L354" s="28" t="str" cm="1">
        <f t="array" ref="L354">IF(
    ROW()-ROW($D$8)+1 &lt;= ROWS(_xlfn.ANCHORARRAY(_Helper_FilterResults!$A$1)),
    INDEX(_xlfn.ANCHORARRAY(_Helper_FilterResults!$A$1), ROW()-ROW($D$8)+1, 9),
    ""
)</f>
        <v>District 49</v>
      </c>
      <c r="M354" s="28" t="str" cm="1">
        <f t="array" ref="M354">IF(
    ROW()-ROW($D$8)+1 &lt;= ROWS(_xlfn.ANCHORARRAY(_Helper_FilterResults!$A$1)),
    INDEX(_xlfn.ANCHORARRAY(_Helper_FilterResults!$A$1), ROW()-ROW($D$8)+1, 10),
    ""
)</f>
        <v>No</v>
      </c>
      <c r="N354" s="34" t="str" cm="1">
        <f t="array" ref="N354">IF(
    ROW()-ROW($D$8)+1 &lt;= ROWS(_xlfn.ANCHORARRAY(_Helper_FilterResults!$A$1)),
    INDEX(_xlfn.ANCHORARRAY(_Helper_FilterResults!$A$1), ROW()-ROW($D$8)+1, 11),
    ""
)</f>
        <v>No</v>
      </c>
      <c r="O354" s="28" t="str" cm="1">
        <f t="array" ref="O354">IF(
    ROW()-ROW($D$8)+1 &lt;= ROWS(_xlfn.ANCHORARRAY(_Helper_FilterResults!$A$1)),
    INDEX(_xlfn.ANCHORARRAY(_Helper_FilterResults!$A$1), ROW()-ROW($D$8)+1, 12),
    ""
)</f>
        <v>NA</v>
      </c>
      <c r="P354" s="33" t="str" cm="1">
        <f t="array" ref="P354">IF(
    ROW()-ROW($D$8)+1 &lt;= ROWS(_xlfn.ANCHORARRAY(_Helper_FilterResults!$A$1)),
    INDEX(_xlfn.ANCHORARRAY(_Helper_FilterResults!$A$1), ROW()-ROW($D$8)+1, 13),
    ""
)</f>
        <v>Chemical Dep. Recovery Hospital</v>
      </c>
      <c r="Q354" s="33" t="str" cm="1">
        <f t="array" ref="Q354">IF(
    ROW()-ROW($D$8)+1 &lt;= ROWS(_xlfn.ANCHORARRAY(_Helper_FilterResults!$A$1)),
    INDEX(_xlfn.ANCHORARRAY(_Helper_FilterResults!$A$1), ROW()-ROW($D$8)+1, 14),
    ""
)</f>
        <v>Investor - LLC</v>
      </c>
    </row>
    <row r="355" spans="4:17" x14ac:dyDescent="0.3">
      <c r="D355" s="5" cm="1">
        <f t="array" ref="D355">IF(
    ROW()-ROW($D$8)+1 &lt;= ROWS(_xlfn.ANCHORARRAY(_Helper_FilterResults!$A$1)),
    INDEX(_xlfn.ANCHORARRAY(_Helper_FilterResults!$A$1), ROW()-ROW($D$8)+1, 1),
    ""
)</f>
        <v>106370652</v>
      </c>
      <c r="E355" s="5" t="str" cm="1">
        <f t="array" ref="E355">IF(
    ROW()-ROW($D$8)+1 &lt;= ROWS(_xlfn.ANCHORARRAY(_Helper_FilterResults!$A$1)),
    INDEX(_xlfn.ANCHORARRAY(_Helper_FilterResults!$A$1), ROW()-ROW($D$8)+1, 2),
    ""
)</f>
        <v>UC SAN DIEGO HEALTH - EAST CAMPUS MEDICAL CENTER</v>
      </c>
      <c r="F355" s="5" t="str" cm="1">
        <f t="array" ref="F355">IF(
    ROW()-ROW($D$8)+1 &lt;= ROWS(_xlfn.ANCHORARRAY(_Helper_FilterResults!$A$1)),
    INDEX(_xlfn.ANCHORARRAY(_Helper_FilterResults!$A$1), ROW()-ROW($D$8)+1, 3),
    ""
)</f>
        <v>6655 ALVARADO ROAD</v>
      </c>
      <c r="G355" s="5" t="str" cm="1">
        <f t="array" ref="G355">IF(
    ROW()-ROW($D$8)+1 &lt;= ROWS(_xlfn.ANCHORARRAY(_Helper_FilterResults!$A$1)),
    INDEX(_xlfn.ANCHORARRAY(_Helper_FilterResults!$A$1), ROW()-ROW($D$8)+1, 4),
    ""
)</f>
        <v>SAN DIEGO</v>
      </c>
      <c r="H355" s="5" t="str" cm="1">
        <f t="array" ref="H355">IF(
    ROW()-ROW($D$8)+1 &lt;= ROWS(_xlfn.ANCHORARRAY(_Helper_FilterResults!$A$1)),
    INDEX(_xlfn.ANCHORARRAY(_Helper_FilterResults!$A$1), ROW()-ROW($D$8)+1, 5),
    ""
)</f>
        <v>92120-5298</v>
      </c>
      <c r="I355" s="28" t="str" cm="1">
        <f t="array" ref="I355">IF(
    ROW()-ROW($D$8)+1 &lt;= ROWS(_xlfn.ANCHORARRAY(_Helper_FilterResults!$A$1)),
    INDEX(_xlfn.ANCHORARRAY(_Helper_FilterResults!$A$1), ROW()-ROW($D$8)+1, 6),
    ""
)</f>
        <v>District 78</v>
      </c>
      <c r="J355" s="28" t="str" cm="1">
        <f t="array" ref="J355">IF(
    ROW()-ROW($D$8)+1 &lt;= ROWS(_xlfn.ANCHORARRAY(_Helper_FilterResults!$A$1)),
    INDEX(_xlfn.ANCHORARRAY(_Helper_FilterResults!$A$1), ROW()-ROW($D$8)+1, 7),
    ""
)</f>
        <v>District 39</v>
      </c>
      <c r="K355" s="28" t="str" cm="1">
        <f t="array" ref="K355">IF(
    ROW()-ROW($D$8)+1 &lt;= ROWS(_xlfn.ANCHORARRAY(_Helper_FilterResults!$A$1)),
    INDEX(_xlfn.ANCHORARRAY(_Helper_FilterResults!$A$1), ROW()-ROW($D$8)+1, 8),
    ""
)</f>
        <v>District 51</v>
      </c>
      <c r="L355" s="28" t="str" cm="1">
        <f t="array" ref="L355">IF(
    ROW()-ROW($D$8)+1 &lt;= ROWS(_xlfn.ANCHORARRAY(_Helper_FilterResults!$A$1)),
    INDEX(_xlfn.ANCHORARRAY(_Helper_FilterResults!$A$1), ROW()-ROW($D$8)+1, 9),
    ""
)</f>
        <v>District 51</v>
      </c>
      <c r="M355" s="28" t="str" cm="1">
        <f t="array" ref="M355">IF(
    ROW()-ROW($D$8)+1 &lt;= ROWS(_xlfn.ANCHORARRAY(_Helper_FilterResults!$A$1)),
    INDEX(_xlfn.ANCHORARRAY(_Helper_FilterResults!$A$1), ROW()-ROW($D$8)+1, 10),
    ""
)</f>
        <v>No</v>
      </c>
      <c r="N355" s="34" t="str" cm="1">
        <f t="array" ref="N355">IF(
    ROW()-ROW($D$8)+1 &lt;= ROWS(_xlfn.ANCHORARRAY(_Helper_FilterResults!$A$1)),
    INDEX(_xlfn.ANCHORARRAY(_Helper_FilterResults!$A$1), ROW()-ROW($D$8)+1, 11),
    ""
)</f>
        <v>No</v>
      </c>
      <c r="O355" s="28" t="str" cm="1">
        <f t="array" ref="O355">IF(
    ROW()-ROW($D$8)+1 &lt;= ROWS(_xlfn.ANCHORARRAY(_Helper_FilterResults!$A$1)),
    INDEX(_xlfn.ANCHORARRAY(_Helper_FilterResults!$A$1), ROW()-ROW($D$8)+1, 12),
    ""
)</f>
        <v>NA</v>
      </c>
      <c r="P355" s="33" t="str" cm="1">
        <f t="array" ref="P355">IF(
    ROW()-ROW($D$8)+1 &lt;= ROWS(_xlfn.ANCHORARRAY(_Helper_FilterResults!$A$1)),
    INDEX(_xlfn.ANCHORARRAY(_Helper_FilterResults!$A$1), ROW()-ROW($D$8)+1, 13),
    ""
)</f>
        <v>General Acute Care Hospital</v>
      </c>
      <c r="Q355" s="33" t="str" cm="1">
        <f t="array" ref="Q355">IF(
    ROW()-ROW($D$8)+1 &lt;= ROWS(_xlfn.ANCHORARRAY(_Helper_FilterResults!$A$1)),
    INDEX(_xlfn.ANCHORARRAY(_Helper_FilterResults!$A$1), ROW()-ROW($D$8)+1, 14),
    ""
)</f>
        <v>University of California</v>
      </c>
    </row>
    <row r="356" spans="4:17" x14ac:dyDescent="0.3">
      <c r="D356" s="5" cm="1">
        <f t="array" ref="D356">IF(
    ROW()-ROW($D$8)+1 &lt;= ROWS(_xlfn.ANCHORARRAY(_Helper_FilterResults!$A$1)),
    INDEX(_xlfn.ANCHORARRAY(_Helper_FilterResults!$A$1), ROW()-ROW($D$8)+1, 1),
    ""
)</f>
        <v>106370658</v>
      </c>
      <c r="E356" s="5" t="str" cm="1">
        <f t="array" ref="E356">IF(
    ROW()-ROW($D$8)+1 &lt;= ROWS(_xlfn.ANCHORARRAY(_Helper_FilterResults!$A$1)),
    INDEX(_xlfn.ANCHORARRAY(_Helper_FilterResults!$A$1), ROW()-ROW($D$8)+1, 2),
    ""
)</f>
        <v>SCRIPPS MERCY HOSPITAL - CHULA VISTA</v>
      </c>
      <c r="F356" s="5" t="str" cm="1">
        <f t="array" ref="F356">IF(
    ROW()-ROW($D$8)+1 &lt;= ROWS(_xlfn.ANCHORARRAY(_Helper_FilterResults!$A$1)),
    INDEX(_xlfn.ANCHORARRAY(_Helper_FilterResults!$A$1), ROW()-ROW($D$8)+1, 3),
    ""
)</f>
        <v>435 H STREET</v>
      </c>
      <c r="G356" s="5" t="str" cm="1">
        <f t="array" ref="G356">IF(
    ROW()-ROW($D$8)+1 &lt;= ROWS(_xlfn.ANCHORARRAY(_Helper_FilterResults!$A$1)),
    INDEX(_xlfn.ANCHORARRAY(_Helper_FilterResults!$A$1), ROW()-ROW($D$8)+1, 4),
    ""
)</f>
        <v>CHULA VISTA</v>
      </c>
      <c r="H356" s="5" cm="1">
        <f t="array" ref="H356">IF(
    ROW()-ROW($D$8)+1 &lt;= ROWS(_xlfn.ANCHORARRAY(_Helper_FilterResults!$A$1)),
    INDEX(_xlfn.ANCHORARRAY(_Helper_FilterResults!$A$1), ROW()-ROW($D$8)+1, 5),
    ""
)</f>
        <v>91910</v>
      </c>
      <c r="I356" s="28" t="str" cm="1">
        <f t="array" ref="I356">IF(
    ROW()-ROW($D$8)+1 &lt;= ROWS(_xlfn.ANCHORARRAY(_Helper_FilterResults!$A$1)),
    INDEX(_xlfn.ANCHORARRAY(_Helper_FilterResults!$A$1), ROW()-ROW($D$8)+1, 6),
    ""
)</f>
        <v>District 80</v>
      </c>
      <c r="J356" s="28" t="str" cm="1">
        <f t="array" ref="J356">IF(
    ROW()-ROW($D$8)+1 &lt;= ROWS(_xlfn.ANCHORARRAY(_Helper_FilterResults!$A$1)),
    INDEX(_xlfn.ANCHORARRAY(_Helper_FilterResults!$A$1), ROW()-ROW($D$8)+1, 7),
    ""
)</f>
        <v>District 18</v>
      </c>
      <c r="K356" s="28" t="str" cm="1">
        <f t="array" ref="K356">IF(
    ROW()-ROW($D$8)+1 &lt;= ROWS(_xlfn.ANCHORARRAY(_Helper_FilterResults!$A$1)),
    INDEX(_xlfn.ANCHORARRAY(_Helper_FilterResults!$A$1), ROW()-ROW($D$8)+1, 8),
    ""
)</f>
        <v>District 52</v>
      </c>
      <c r="L356" s="28" t="str" cm="1">
        <f t="array" ref="L356">IF(
    ROW()-ROW($D$8)+1 &lt;= ROWS(_xlfn.ANCHORARRAY(_Helper_FilterResults!$A$1)),
    INDEX(_xlfn.ANCHORARRAY(_Helper_FilterResults!$A$1), ROW()-ROW($D$8)+1, 9),
    ""
)</f>
        <v>District 52</v>
      </c>
      <c r="M356" s="28" t="str" cm="1">
        <f t="array" ref="M356">IF(
    ROW()-ROW($D$8)+1 &lt;= ROWS(_xlfn.ANCHORARRAY(_Helper_FilterResults!$A$1)),
    INDEX(_xlfn.ANCHORARRAY(_Helper_FilterResults!$A$1), ROW()-ROW($D$8)+1, 10),
    ""
)</f>
        <v>No</v>
      </c>
      <c r="N356" s="34" t="str" cm="1">
        <f t="array" ref="N356">IF(
    ROW()-ROW($D$8)+1 &lt;= ROWS(_xlfn.ANCHORARRAY(_Helper_FilterResults!$A$1)),
    INDEX(_xlfn.ANCHORARRAY(_Helper_FilterResults!$A$1), ROW()-ROW($D$8)+1, 11),
    ""
)</f>
        <v>No</v>
      </c>
      <c r="O356" s="28" t="str" cm="1">
        <f t="array" ref="O356">IF(
    ROW()-ROW($D$8)+1 &lt;= ROWS(_xlfn.ANCHORARRAY(_Helper_FilterResults!$A$1)),
    INDEX(_xlfn.ANCHORARRAY(_Helper_FilterResults!$A$1), ROW()-ROW($D$8)+1, 12),
    ""
)</f>
        <v>NA</v>
      </c>
      <c r="P356" s="33" t="str" cm="1">
        <f t="array" ref="P356">IF(
    ROW()-ROW($D$8)+1 &lt;= ROWS(_xlfn.ANCHORARRAY(_Helper_FilterResults!$A$1)),
    INDEX(_xlfn.ANCHORARRAY(_Helper_FilterResults!$A$1), ROW()-ROW($D$8)+1, 13),
    ""
)</f>
        <v>General Acute Care Hospital</v>
      </c>
      <c r="Q356" s="33" t="str" cm="1">
        <f t="array" ref="Q356">IF(
    ROW()-ROW($D$8)+1 &lt;= ROWS(_xlfn.ANCHORARRAY(_Helper_FilterResults!$A$1)),
    INDEX(_xlfn.ANCHORARRAY(_Helper_FilterResults!$A$1), ROW()-ROW($D$8)+1, 14),
    ""
)</f>
        <v>Non-Profit Corporation</v>
      </c>
    </row>
    <row r="357" spans="4:17" x14ac:dyDescent="0.3">
      <c r="D357" s="5" cm="1">
        <f t="array" ref="D357">IF(
    ROW()-ROW($D$8)+1 &lt;= ROWS(_xlfn.ANCHORARRAY(_Helper_FilterResults!$A$1)),
    INDEX(_xlfn.ANCHORARRAY(_Helper_FilterResults!$A$1), ROW()-ROW($D$8)+1, 1),
    ""
)</f>
        <v>106370673</v>
      </c>
      <c r="E357" s="5" t="str" cm="1">
        <f t="array" ref="E357">IF(
    ROW()-ROW($D$8)+1 &lt;= ROWS(_xlfn.ANCHORARRAY(_Helper_FilterResults!$A$1)),
    INDEX(_xlfn.ANCHORARRAY(_Helper_FilterResults!$A$1), ROW()-ROW($D$8)+1, 2),
    ""
)</f>
        <v>RADY CHILDREN'S HOSPITAL - SAN DIEGO</v>
      </c>
      <c r="F357" s="5" t="str" cm="1">
        <f t="array" ref="F357">IF(
    ROW()-ROW($D$8)+1 &lt;= ROWS(_xlfn.ANCHORARRAY(_Helper_FilterResults!$A$1)),
    INDEX(_xlfn.ANCHORARRAY(_Helper_FilterResults!$A$1), ROW()-ROW($D$8)+1, 3),
    ""
)</f>
        <v>3020 CHILDREN'S WAY</v>
      </c>
      <c r="G357" s="5" t="str" cm="1">
        <f t="array" ref="G357">IF(
    ROW()-ROW($D$8)+1 &lt;= ROWS(_xlfn.ANCHORARRAY(_Helper_FilterResults!$A$1)),
    INDEX(_xlfn.ANCHORARRAY(_Helper_FilterResults!$A$1), ROW()-ROW($D$8)+1, 4),
    ""
)</f>
        <v>SAN DIEGO</v>
      </c>
      <c r="H357" s="5" cm="1">
        <f t="array" ref="H357">IF(
    ROW()-ROW($D$8)+1 &lt;= ROWS(_xlfn.ANCHORARRAY(_Helper_FilterResults!$A$1)),
    INDEX(_xlfn.ANCHORARRAY(_Helper_FilterResults!$A$1), ROW()-ROW($D$8)+1, 5),
    ""
)</f>
        <v>92123</v>
      </c>
      <c r="I357" s="28" t="str" cm="1">
        <f t="array" ref="I357">IF(
    ROW()-ROW($D$8)+1 &lt;= ROWS(_xlfn.ANCHORARRAY(_Helper_FilterResults!$A$1)),
    INDEX(_xlfn.ANCHORARRAY(_Helper_FilterResults!$A$1), ROW()-ROW($D$8)+1, 6),
    ""
)</f>
        <v>District 78</v>
      </c>
      <c r="J357" s="28" t="str" cm="1">
        <f t="array" ref="J357">IF(
    ROW()-ROW($D$8)+1 &lt;= ROWS(_xlfn.ANCHORARRAY(_Helper_FilterResults!$A$1)),
    INDEX(_xlfn.ANCHORARRAY(_Helper_FilterResults!$A$1), ROW()-ROW($D$8)+1, 7),
    ""
)</f>
        <v>District 39</v>
      </c>
      <c r="K357" s="28" t="str" cm="1">
        <f t="array" ref="K357">IF(
    ROW()-ROW($D$8)+1 &lt;= ROWS(_xlfn.ANCHORARRAY(_Helper_FilterResults!$A$1)),
    INDEX(_xlfn.ANCHORARRAY(_Helper_FilterResults!$A$1), ROW()-ROW($D$8)+1, 8),
    ""
)</f>
        <v>District 51</v>
      </c>
      <c r="L357" s="28" t="str" cm="1">
        <f t="array" ref="L357">IF(
    ROW()-ROW($D$8)+1 &lt;= ROWS(_xlfn.ANCHORARRAY(_Helper_FilterResults!$A$1)),
    INDEX(_xlfn.ANCHORARRAY(_Helper_FilterResults!$A$1), ROW()-ROW($D$8)+1, 9),
    ""
)</f>
        <v>District 51</v>
      </c>
      <c r="M357" s="28" t="str" cm="1">
        <f t="array" ref="M357">IF(
    ROW()-ROW($D$8)+1 &lt;= ROWS(_xlfn.ANCHORARRAY(_Helper_FilterResults!$A$1)),
    INDEX(_xlfn.ANCHORARRAY(_Helper_FilterResults!$A$1), ROW()-ROW($D$8)+1, 10),
    ""
)</f>
        <v>No</v>
      </c>
      <c r="N357" s="34" t="str" cm="1">
        <f t="array" ref="N357">IF(
    ROW()-ROW($D$8)+1 &lt;= ROWS(_xlfn.ANCHORARRAY(_Helper_FilterResults!$A$1)),
    INDEX(_xlfn.ANCHORARRAY(_Helper_FilterResults!$A$1), ROW()-ROW($D$8)+1, 11),
    ""
)</f>
        <v>No</v>
      </c>
      <c r="O357" s="28" t="str" cm="1">
        <f t="array" ref="O357">IF(
    ROW()-ROW($D$8)+1 &lt;= ROWS(_xlfn.ANCHORARRAY(_Helper_FilterResults!$A$1)),
    INDEX(_xlfn.ANCHORARRAY(_Helper_FilterResults!$A$1), ROW()-ROW($D$8)+1, 12),
    ""
)</f>
        <v>Level I - Pediatric</v>
      </c>
      <c r="P357" s="33" t="str" cm="1">
        <f t="array" ref="P357">IF(
    ROW()-ROW($D$8)+1 &lt;= ROWS(_xlfn.ANCHORARRAY(_Helper_FilterResults!$A$1)),
    INDEX(_xlfn.ANCHORARRAY(_Helper_FilterResults!$A$1), ROW()-ROW($D$8)+1, 13),
    ""
)</f>
        <v>General Acute Care Hospital</v>
      </c>
      <c r="Q357" s="33" t="str" cm="1">
        <f t="array" ref="Q357">IF(
    ROW()-ROW($D$8)+1 &lt;= ROWS(_xlfn.ANCHORARRAY(_Helper_FilterResults!$A$1)),
    INDEX(_xlfn.ANCHORARRAY(_Helper_FilterResults!$A$1), ROW()-ROW($D$8)+1, 14),
    ""
)</f>
        <v>Non-Profit Corporation</v>
      </c>
    </row>
    <row r="358" spans="4:17" x14ac:dyDescent="0.3">
      <c r="D358" s="5" cm="1">
        <f t="array" ref="D358">IF(
    ROW()-ROW($D$8)+1 &lt;= ROWS(_xlfn.ANCHORARRAY(_Helper_FilterResults!$A$1)),
    INDEX(_xlfn.ANCHORARRAY(_Helper_FilterResults!$A$1), ROW()-ROW($D$8)+1, 1),
    ""
)</f>
        <v>106370689</v>
      </c>
      <c r="E358" s="5" t="str" cm="1">
        <f t="array" ref="E358">IF(
    ROW()-ROW($D$8)+1 &lt;= ROWS(_xlfn.ANCHORARRAY(_Helper_FilterResults!$A$1)),
    INDEX(_xlfn.ANCHORARRAY(_Helper_FilterResults!$A$1), ROW()-ROW($D$8)+1, 2),
    ""
)</f>
        <v>SHARP CORONADO HOSPITAL AND HEALTHCARE CENTER</v>
      </c>
      <c r="F358" s="5" t="str" cm="1">
        <f t="array" ref="F358">IF(
    ROW()-ROW($D$8)+1 &lt;= ROWS(_xlfn.ANCHORARRAY(_Helper_FilterResults!$A$1)),
    INDEX(_xlfn.ANCHORARRAY(_Helper_FilterResults!$A$1), ROW()-ROW($D$8)+1, 3),
    ""
)</f>
        <v>250 PROSPECT PLACE</v>
      </c>
      <c r="G358" s="5" t="str" cm="1">
        <f t="array" ref="G358">IF(
    ROW()-ROW($D$8)+1 &lt;= ROWS(_xlfn.ANCHORARRAY(_Helper_FilterResults!$A$1)),
    INDEX(_xlfn.ANCHORARRAY(_Helper_FilterResults!$A$1), ROW()-ROW($D$8)+1, 4),
    ""
)</f>
        <v>CORONADO</v>
      </c>
      <c r="H358" s="5" cm="1">
        <f t="array" ref="H358">IF(
    ROW()-ROW($D$8)+1 &lt;= ROWS(_xlfn.ANCHORARRAY(_Helper_FilterResults!$A$1)),
    INDEX(_xlfn.ANCHORARRAY(_Helper_FilterResults!$A$1), ROW()-ROW($D$8)+1, 5),
    ""
)</f>
        <v>92118</v>
      </c>
      <c r="I358" s="28" t="str" cm="1">
        <f t="array" ref="I358">IF(
    ROW()-ROW($D$8)+1 &lt;= ROWS(_xlfn.ANCHORARRAY(_Helper_FilterResults!$A$1)),
    INDEX(_xlfn.ANCHORARRAY(_Helper_FilterResults!$A$1), ROW()-ROW($D$8)+1, 6),
    ""
)</f>
        <v>District 77</v>
      </c>
      <c r="J358" s="28" t="str" cm="1">
        <f t="array" ref="J358">IF(
    ROW()-ROW($D$8)+1 &lt;= ROWS(_xlfn.ANCHORARRAY(_Helper_FilterResults!$A$1)),
    INDEX(_xlfn.ANCHORARRAY(_Helper_FilterResults!$A$1), ROW()-ROW($D$8)+1, 7),
    ""
)</f>
        <v>District 39</v>
      </c>
      <c r="K358" s="28" t="str" cm="1">
        <f t="array" ref="K358">IF(
    ROW()-ROW($D$8)+1 &lt;= ROWS(_xlfn.ANCHORARRAY(_Helper_FilterResults!$A$1)),
    INDEX(_xlfn.ANCHORARRAY(_Helper_FilterResults!$A$1), ROW()-ROW($D$8)+1, 8),
    ""
)</f>
        <v>District 50</v>
      </c>
      <c r="L358" s="28" t="str" cm="1">
        <f t="array" ref="L358">IF(
    ROW()-ROW($D$8)+1 &lt;= ROWS(_xlfn.ANCHORARRAY(_Helper_FilterResults!$A$1)),
    INDEX(_xlfn.ANCHORARRAY(_Helper_FilterResults!$A$1), ROW()-ROW($D$8)+1, 9),
    ""
)</f>
        <v>District 50</v>
      </c>
      <c r="M358" s="28" t="str" cm="1">
        <f t="array" ref="M358">IF(
    ROW()-ROW($D$8)+1 &lt;= ROWS(_xlfn.ANCHORARRAY(_Helper_FilterResults!$A$1)),
    INDEX(_xlfn.ANCHORARRAY(_Helper_FilterResults!$A$1), ROW()-ROW($D$8)+1, 10),
    ""
)</f>
        <v>No</v>
      </c>
      <c r="N358" s="34" t="str" cm="1">
        <f t="array" ref="N358">IF(
    ROW()-ROW($D$8)+1 &lt;= ROWS(_xlfn.ANCHORARRAY(_Helper_FilterResults!$A$1)),
    INDEX(_xlfn.ANCHORARRAY(_Helper_FilterResults!$A$1), ROW()-ROW($D$8)+1, 11),
    ""
)</f>
        <v>No</v>
      </c>
      <c r="O358" s="28" t="str" cm="1">
        <f t="array" ref="O358">IF(
    ROW()-ROW($D$8)+1 &lt;= ROWS(_xlfn.ANCHORARRAY(_Helper_FilterResults!$A$1)),
    INDEX(_xlfn.ANCHORARRAY(_Helper_FilterResults!$A$1), ROW()-ROW($D$8)+1, 12),
    ""
)</f>
        <v>NA</v>
      </c>
      <c r="P358" s="33" t="str" cm="1">
        <f t="array" ref="P358">IF(
    ROW()-ROW($D$8)+1 &lt;= ROWS(_xlfn.ANCHORARRAY(_Helper_FilterResults!$A$1)),
    INDEX(_xlfn.ANCHORARRAY(_Helper_FilterResults!$A$1), ROW()-ROW($D$8)+1, 13),
    ""
)</f>
        <v>General Acute Care Hospital</v>
      </c>
      <c r="Q358" s="33" t="str" cm="1">
        <f t="array" ref="Q358">IF(
    ROW()-ROW($D$8)+1 &lt;= ROWS(_xlfn.ANCHORARRAY(_Helper_FilterResults!$A$1)),
    INDEX(_xlfn.ANCHORARRAY(_Helper_FilterResults!$A$1), ROW()-ROW($D$8)+1, 14),
    ""
)</f>
        <v>Non-Profit Corporation</v>
      </c>
    </row>
    <row r="359" spans="4:17" x14ac:dyDescent="0.3">
      <c r="D359" s="5" cm="1">
        <f t="array" ref="D359">IF(
    ROW()-ROW($D$8)+1 &lt;= ROWS(_xlfn.ANCHORARRAY(_Helper_FilterResults!$A$1)),
    INDEX(_xlfn.ANCHORARRAY(_Helper_FilterResults!$A$1), ROW()-ROW($D$8)+1, 1),
    ""
)</f>
        <v>106370694</v>
      </c>
      <c r="E359" s="5" t="str" cm="1">
        <f t="array" ref="E359">IF(
    ROW()-ROW($D$8)+1 &lt;= ROWS(_xlfn.ANCHORARRAY(_Helper_FilterResults!$A$1)),
    INDEX(_xlfn.ANCHORARRAY(_Helper_FilterResults!$A$1), ROW()-ROW($D$8)+1, 2),
    ""
)</f>
        <v>SHARP MEMORIAL HOSPITAL</v>
      </c>
      <c r="F359" s="5" t="str" cm="1">
        <f t="array" ref="F359">IF(
    ROW()-ROW($D$8)+1 &lt;= ROWS(_xlfn.ANCHORARRAY(_Helper_FilterResults!$A$1)),
    INDEX(_xlfn.ANCHORARRAY(_Helper_FilterResults!$A$1), ROW()-ROW($D$8)+1, 3),
    ""
)</f>
        <v>7901 FROST STREET</v>
      </c>
      <c r="G359" s="5" t="str" cm="1">
        <f t="array" ref="G359">IF(
    ROW()-ROW($D$8)+1 &lt;= ROWS(_xlfn.ANCHORARRAY(_Helper_FilterResults!$A$1)),
    INDEX(_xlfn.ANCHORARRAY(_Helper_FilterResults!$A$1), ROW()-ROW($D$8)+1, 4),
    ""
)</f>
        <v>SAN DIEGO</v>
      </c>
      <c r="H359" s="5" cm="1">
        <f t="array" ref="H359">IF(
    ROW()-ROW($D$8)+1 &lt;= ROWS(_xlfn.ANCHORARRAY(_Helper_FilterResults!$A$1)),
    INDEX(_xlfn.ANCHORARRAY(_Helper_FilterResults!$A$1), ROW()-ROW($D$8)+1, 5),
    ""
)</f>
        <v>92123</v>
      </c>
      <c r="I359" s="28" t="str" cm="1">
        <f t="array" ref="I359">IF(
    ROW()-ROW($D$8)+1 &lt;= ROWS(_xlfn.ANCHORARRAY(_Helper_FilterResults!$A$1)),
    INDEX(_xlfn.ANCHORARRAY(_Helper_FilterResults!$A$1), ROW()-ROW($D$8)+1, 6),
    ""
)</f>
        <v>District 78</v>
      </c>
      <c r="J359" s="28" t="str" cm="1">
        <f t="array" ref="J359">IF(
    ROW()-ROW($D$8)+1 &lt;= ROWS(_xlfn.ANCHORARRAY(_Helper_FilterResults!$A$1)),
    INDEX(_xlfn.ANCHORARRAY(_Helper_FilterResults!$A$1), ROW()-ROW($D$8)+1, 7),
    ""
)</f>
        <v>District 39</v>
      </c>
      <c r="K359" s="28" t="str" cm="1">
        <f t="array" ref="K359">IF(
    ROW()-ROW($D$8)+1 &lt;= ROWS(_xlfn.ANCHORARRAY(_Helper_FilterResults!$A$1)),
    INDEX(_xlfn.ANCHORARRAY(_Helper_FilterResults!$A$1), ROW()-ROW($D$8)+1, 8),
    ""
)</f>
        <v>District 51</v>
      </c>
      <c r="L359" s="28" t="str" cm="1">
        <f t="array" ref="L359">IF(
    ROW()-ROW($D$8)+1 &lt;= ROWS(_xlfn.ANCHORARRAY(_Helper_FilterResults!$A$1)),
    INDEX(_xlfn.ANCHORARRAY(_Helper_FilterResults!$A$1), ROW()-ROW($D$8)+1, 9),
    ""
)</f>
        <v>District 51</v>
      </c>
      <c r="M359" s="28" t="str" cm="1">
        <f t="array" ref="M359">IF(
    ROW()-ROW($D$8)+1 &lt;= ROWS(_xlfn.ANCHORARRAY(_Helper_FilterResults!$A$1)),
    INDEX(_xlfn.ANCHORARRAY(_Helper_FilterResults!$A$1), ROW()-ROW($D$8)+1, 10),
    ""
)</f>
        <v>No</v>
      </c>
      <c r="N359" s="34" t="str" cm="1">
        <f t="array" ref="N359">IF(
    ROW()-ROW($D$8)+1 &lt;= ROWS(_xlfn.ANCHORARRAY(_Helper_FilterResults!$A$1)),
    INDEX(_xlfn.ANCHORARRAY(_Helper_FilterResults!$A$1), ROW()-ROW($D$8)+1, 11),
    ""
)</f>
        <v>No</v>
      </c>
      <c r="O359" s="28" t="str" cm="1">
        <f t="array" ref="O359">IF(
    ROW()-ROW($D$8)+1 &lt;= ROWS(_xlfn.ANCHORARRAY(_Helper_FilterResults!$A$1)),
    INDEX(_xlfn.ANCHORARRAY(_Helper_FilterResults!$A$1), ROW()-ROW($D$8)+1, 12),
    ""
)</f>
        <v>Level II</v>
      </c>
      <c r="P359" s="33" t="str" cm="1">
        <f t="array" ref="P359">IF(
    ROW()-ROW($D$8)+1 &lt;= ROWS(_xlfn.ANCHORARRAY(_Helper_FilterResults!$A$1)),
    INDEX(_xlfn.ANCHORARRAY(_Helper_FilterResults!$A$1), ROW()-ROW($D$8)+1, 13),
    ""
)</f>
        <v>General Acute Care Hospital</v>
      </c>
      <c r="Q359" s="33" t="str" cm="1">
        <f t="array" ref="Q359">IF(
    ROW()-ROW($D$8)+1 &lt;= ROWS(_xlfn.ANCHORARRAY(_Helper_FilterResults!$A$1)),
    INDEX(_xlfn.ANCHORARRAY(_Helper_FilterResults!$A$1), ROW()-ROW($D$8)+1, 14),
    ""
)</f>
        <v>Non-Profit Corporation</v>
      </c>
    </row>
    <row r="360" spans="4:17" x14ac:dyDescent="0.3">
      <c r="D360" s="5" cm="1">
        <f t="array" ref="D360">IF(
    ROW()-ROW($D$8)+1 &lt;= ROWS(_xlfn.ANCHORARRAY(_Helper_FilterResults!$A$1)),
    INDEX(_xlfn.ANCHORARRAY(_Helper_FilterResults!$A$1), ROW()-ROW($D$8)+1, 1),
    ""
)</f>
        <v>106370695</v>
      </c>
      <c r="E360" s="5" t="str" cm="1">
        <f t="array" ref="E360">IF(
    ROW()-ROW($D$8)+1 &lt;= ROWS(_xlfn.ANCHORARRAY(_Helper_FilterResults!$A$1)),
    INDEX(_xlfn.ANCHORARRAY(_Helper_FilterResults!$A$1), ROW()-ROW($D$8)+1, 2),
    ""
)</f>
        <v>SHARP MARY BIRCH HOSPITAL FOR WOMEN AND NEWBORNS</v>
      </c>
      <c r="F360" s="5" t="str" cm="1">
        <f t="array" ref="F360">IF(
    ROW()-ROW($D$8)+1 &lt;= ROWS(_xlfn.ANCHORARRAY(_Helper_FilterResults!$A$1)),
    INDEX(_xlfn.ANCHORARRAY(_Helper_FilterResults!$A$1), ROW()-ROW($D$8)+1, 3),
    ""
)</f>
        <v>3003 HEALTH CENTER DRIVE</v>
      </c>
      <c r="G360" s="5" t="str" cm="1">
        <f t="array" ref="G360">IF(
    ROW()-ROW($D$8)+1 &lt;= ROWS(_xlfn.ANCHORARRAY(_Helper_FilterResults!$A$1)),
    INDEX(_xlfn.ANCHORARRAY(_Helper_FilterResults!$A$1), ROW()-ROW($D$8)+1, 4),
    ""
)</f>
        <v>SAN DIEGO</v>
      </c>
      <c r="H360" s="5" cm="1">
        <f t="array" ref="H360">IF(
    ROW()-ROW($D$8)+1 &lt;= ROWS(_xlfn.ANCHORARRAY(_Helper_FilterResults!$A$1)),
    INDEX(_xlfn.ANCHORARRAY(_Helper_FilterResults!$A$1), ROW()-ROW($D$8)+1, 5),
    ""
)</f>
        <v>92123</v>
      </c>
      <c r="I360" s="28" t="str" cm="1">
        <f t="array" ref="I360">IF(
    ROW()-ROW($D$8)+1 &lt;= ROWS(_xlfn.ANCHORARRAY(_Helper_FilterResults!$A$1)),
    INDEX(_xlfn.ANCHORARRAY(_Helper_FilterResults!$A$1), ROW()-ROW($D$8)+1, 6),
    ""
)</f>
        <v>District 78</v>
      </c>
      <c r="J360" s="28" t="str" cm="1">
        <f t="array" ref="J360">IF(
    ROW()-ROW($D$8)+1 &lt;= ROWS(_xlfn.ANCHORARRAY(_Helper_FilterResults!$A$1)),
    INDEX(_xlfn.ANCHORARRAY(_Helper_FilterResults!$A$1), ROW()-ROW($D$8)+1, 7),
    ""
)</f>
        <v>District 39</v>
      </c>
      <c r="K360" s="28" t="str" cm="1">
        <f t="array" ref="K360">IF(
    ROW()-ROW($D$8)+1 &lt;= ROWS(_xlfn.ANCHORARRAY(_Helper_FilterResults!$A$1)),
    INDEX(_xlfn.ANCHORARRAY(_Helper_FilterResults!$A$1), ROW()-ROW($D$8)+1, 8),
    ""
)</f>
        <v>District 51</v>
      </c>
      <c r="L360" s="28" t="str" cm="1">
        <f t="array" ref="L360">IF(
    ROW()-ROW($D$8)+1 &lt;= ROWS(_xlfn.ANCHORARRAY(_Helper_FilterResults!$A$1)),
    INDEX(_xlfn.ANCHORARRAY(_Helper_FilterResults!$A$1), ROW()-ROW($D$8)+1, 9),
    ""
)</f>
        <v>District 51</v>
      </c>
      <c r="M360" s="28" t="str" cm="1">
        <f t="array" ref="M360">IF(
    ROW()-ROW($D$8)+1 &lt;= ROWS(_xlfn.ANCHORARRAY(_Helper_FilterResults!$A$1)),
    INDEX(_xlfn.ANCHORARRAY(_Helper_FilterResults!$A$1), ROW()-ROW($D$8)+1, 10),
    ""
)</f>
        <v>No</v>
      </c>
      <c r="N360" s="34" t="str" cm="1">
        <f t="array" ref="N360">IF(
    ROW()-ROW($D$8)+1 &lt;= ROWS(_xlfn.ANCHORARRAY(_Helper_FilterResults!$A$1)),
    INDEX(_xlfn.ANCHORARRAY(_Helper_FilterResults!$A$1), ROW()-ROW($D$8)+1, 11),
    ""
)</f>
        <v>No</v>
      </c>
      <c r="O360" s="28" t="str" cm="1">
        <f t="array" ref="O360">IF(
    ROW()-ROW($D$8)+1 &lt;= ROWS(_xlfn.ANCHORARRAY(_Helper_FilterResults!$A$1)),
    INDEX(_xlfn.ANCHORARRAY(_Helper_FilterResults!$A$1), ROW()-ROW($D$8)+1, 12),
    ""
)</f>
        <v>NA</v>
      </c>
      <c r="P360" s="33" t="str" cm="1">
        <f t="array" ref="P360">IF(
    ROW()-ROW($D$8)+1 &lt;= ROWS(_xlfn.ANCHORARRAY(_Helper_FilterResults!$A$1)),
    INDEX(_xlfn.ANCHORARRAY(_Helper_FilterResults!$A$1), ROW()-ROW($D$8)+1, 13),
    ""
)</f>
        <v>General Acute Care Hospital</v>
      </c>
      <c r="Q360" s="33" t="str" cm="1">
        <f t="array" ref="Q360">IF(
    ROW()-ROW($D$8)+1 &lt;= ROWS(_xlfn.ANCHORARRAY(_Helper_FilterResults!$A$1)),
    INDEX(_xlfn.ANCHORARRAY(_Helper_FilterResults!$A$1), ROW()-ROW($D$8)+1, 14),
    ""
)</f>
        <v>Non-Profit Corporation</v>
      </c>
    </row>
    <row r="361" spans="4:17" x14ac:dyDescent="0.3">
      <c r="D361" s="5" cm="1">
        <f t="array" ref="D361">IF(
    ROW()-ROW($D$8)+1 &lt;= ROWS(_xlfn.ANCHORARRAY(_Helper_FilterResults!$A$1)),
    INDEX(_xlfn.ANCHORARRAY(_Helper_FilterResults!$A$1), ROW()-ROW($D$8)+1, 1),
    ""
)</f>
        <v>106370714</v>
      </c>
      <c r="E361" s="5" t="str" cm="1">
        <f t="array" ref="E361">IF(
    ROW()-ROW($D$8)+1 &lt;= ROWS(_xlfn.ANCHORARRAY(_Helper_FilterResults!$A$1)),
    INDEX(_xlfn.ANCHORARRAY(_Helper_FilterResults!$A$1), ROW()-ROW($D$8)+1, 2),
    ""
)</f>
        <v>GROSSMONT HOSPITAL</v>
      </c>
      <c r="F361" s="5" t="str" cm="1">
        <f t="array" ref="F361">IF(
    ROW()-ROW($D$8)+1 &lt;= ROWS(_xlfn.ANCHORARRAY(_Helper_FilterResults!$A$1)),
    INDEX(_xlfn.ANCHORARRAY(_Helper_FilterResults!$A$1), ROW()-ROW($D$8)+1, 3),
    ""
)</f>
        <v>5555 GROSSMONT CENTER DRIVE</v>
      </c>
      <c r="G361" s="5" t="str" cm="1">
        <f t="array" ref="G361">IF(
    ROW()-ROW($D$8)+1 &lt;= ROWS(_xlfn.ANCHORARRAY(_Helper_FilterResults!$A$1)),
    INDEX(_xlfn.ANCHORARRAY(_Helper_FilterResults!$A$1), ROW()-ROW($D$8)+1, 4),
    ""
)</f>
        <v>LA MESA</v>
      </c>
      <c r="H361" s="5" cm="1">
        <f t="array" ref="H361">IF(
    ROW()-ROW($D$8)+1 &lt;= ROWS(_xlfn.ANCHORARRAY(_Helper_FilterResults!$A$1)),
    INDEX(_xlfn.ANCHORARRAY(_Helper_FilterResults!$A$1), ROW()-ROW($D$8)+1, 5),
    ""
)</f>
        <v>91942</v>
      </c>
      <c r="I361" s="28" t="str" cm="1">
        <f t="array" ref="I361">IF(
    ROW()-ROW($D$8)+1 &lt;= ROWS(_xlfn.ANCHORARRAY(_Helper_FilterResults!$A$1)),
    INDEX(_xlfn.ANCHORARRAY(_Helper_FilterResults!$A$1), ROW()-ROW($D$8)+1, 6),
    ""
)</f>
        <v>District 79</v>
      </c>
      <c r="J361" s="28" t="str" cm="1">
        <f t="array" ref="J361">IF(
    ROW()-ROW($D$8)+1 &lt;= ROWS(_xlfn.ANCHORARRAY(_Helper_FilterResults!$A$1)),
    INDEX(_xlfn.ANCHORARRAY(_Helper_FilterResults!$A$1), ROW()-ROW($D$8)+1, 7),
    ""
)</f>
        <v>District 39</v>
      </c>
      <c r="K361" s="28" t="str" cm="1">
        <f t="array" ref="K361">IF(
    ROW()-ROW($D$8)+1 &lt;= ROWS(_xlfn.ANCHORARRAY(_Helper_FilterResults!$A$1)),
    INDEX(_xlfn.ANCHORARRAY(_Helper_FilterResults!$A$1), ROW()-ROW($D$8)+1, 8),
    ""
)</f>
        <v>District 51</v>
      </c>
      <c r="L361" s="28" t="str" cm="1">
        <f t="array" ref="L361">IF(
    ROW()-ROW($D$8)+1 &lt;= ROWS(_xlfn.ANCHORARRAY(_Helper_FilterResults!$A$1)),
    INDEX(_xlfn.ANCHORARRAY(_Helper_FilterResults!$A$1), ROW()-ROW($D$8)+1, 9),
    ""
)</f>
        <v>District 51</v>
      </c>
      <c r="M361" s="28" t="str" cm="1">
        <f t="array" ref="M361">IF(
    ROW()-ROW($D$8)+1 &lt;= ROWS(_xlfn.ANCHORARRAY(_Helper_FilterResults!$A$1)),
    INDEX(_xlfn.ANCHORARRAY(_Helper_FilterResults!$A$1), ROW()-ROW($D$8)+1, 10),
    ""
)</f>
        <v>No</v>
      </c>
      <c r="N361" s="34" t="str" cm="1">
        <f t="array" ref="N361">IF(
    ROW()-ROW($D$8)+1 &lt;= ROWS(_xlfn.ANCHORARRAY(_Helper_FilterResults!$A$1)),
    INDEX(_xlfn.ANCHORARRAY(_Helper_FilterResults!$A$1), ROW()-ROW($D$8)+1, 11),
    ""
)</f>
        <v>No</v>
      </c>
      <c r="O361" s="28" t="str" cm="1">
        <f t="array" ref="O361">IF(
    ROW()-ROW($D$8)+1 &lt;= ROWS(_xlfn.ANCHORARRAY(_Helper_FilterResults!$A$1)),
    INDEX(_xlfn.ANCHORARRAY(_Helper_FilterResults!$A$1), ROW()-ROW($D$8)+1, 12),
    ""
)</f>
        <v>NA</v>
      </c>
      <c r="P361" s="33" t="str" cm="1">
        <f t="array" ref="P361">IF(
    ROW()-ROW($D$8)+1 &lt;= ROWS(_xlfn.ANCHORARRAY(_Helper_FilterResults!$A$1)),
    INDEX(_xlfn.ANCHORARRAY(_Helper_FilterResults!$A$1), ROW()-ROW($D$8)+1, 13),
    ""
)</f>
        <v>General Acute Care Hospital</v>
      </c>
      <c r="Q361" s="33" t="str" cm="1">
        <f t="array" ref="Q361">IF(
    ROW()-ROW($D$8)+1 &lt;= ROWS(_xlfn.ANCHORARRAY(_Helper_FilterResults!$A$1)),
    INDEX(_xlfn.ANCHORARRAY(_Helper_FilterResults!$A$1), ROW()-ROW($D$8)+1, 14),
    ""
)</f>
        <v>Non-Profit Corporation</v>
      </c>
    </row>
    <row r="362" spans="4:17" x14ac:dyDescent="0.3">
      <c r="D362" s="5" cm="1">
        <f t="array" ref="D362">IF(
    ROW()-ROW($D$8)+1 &lt;= ROWS(_xlfn.ANCHORARRAY(_Helper_FilterResults!$A$1)),
    INDEX(_xlfn.ANCHORARRAY(_Helper_FilterResults!$A$1), ROW()-ROW($D$8)+1, 1),
    ""
)</f>
        <v>106370721</v>
      </c>
      <c r="E362" s="5" t="str" cm="1">
        <f t="array" ref="E362">IF(
    ROW()-ROW($D$8)+1 &lt;= ROWS(_xlfn.ANCHORARRAY(_Helper_FilterResults!$A$1)),
    INDEX(_xlfn.ANCHORARRAY(_Helper_FilterResults!$A$1), ROW()-ROW($D$8)+1, 2),
    ""
)</f>
        <v>KINDRED HOSPITAL - SAN DIEGO</v>
      </c>
      <c r="F362" s="5" t="str" cm="1">
        <f t="array" ref="F362">IF(
    ROW()-ROW($D$8)+1 &lt;= ROWS(_xlfn.ANCHORARRAY(_Helper_FilterResults!$A$1)),
    INDEX(_xlfn.ANCHORARRAY(_Helper_FilterResults!$A$1), ROW()-ROW($D$8)+1, 3),
    ""
)</f>
        <v>1940 EL CAJON BOULEVARD</v>
      </c>
      <c r="G362" s="5" t="str" cm="1">
        <f t="array" ref="G362">IF(
    ROW()-ROW($D$8)+1 &lt;= ROWS(_xlfn.ANCHORARRAY(_Helper_FilterResults!$A$1)),
    INDEX(_xlfn.ANCHORARRAY(_Helper_FilterResults!$A$1), ROW()-ROW($D$8)+1, 4),
    ""
)</f>
        <v>SAN DIEGO</v>
      </c>
      <c r="H362" s="5" t="str" cm="1">
        <f t="array" ref="H362">IF(
    ROW()-ROW($D$8)+1 &lt;= ROWS(_xlfn.ANCHORARRAY(_Helper_FilterResults!$A$1)),
    INDEX(_xlfn.ANCHORARRAY(_Helper_FilterResults!$A$1), ROW()-ROW($D$8)+1, 5),
    ""
)</f>
        <v>92104-9988</v>
      </c>
      <c r="I362" s="28" t="str" cm="1">
        <f t="array" ref="I362">IF(
    ROW()-ROW($D$8)+1 &lt;= ROWS(_xlfn.ANCHORARRAY(_Helper_FilterResults!$A$1)),
    INDEX(_xlfn.ANCHORARRAY(_Helper_FilterResults!$A$1), ROW()-ROW($D$8)+1, 6),
    ""
)</f>
        <v>District 78</v>
      </c>
      <c r="J362" s="28" t="str" cm="1">
        <f t="array" ref="J362">IF(
    ROW()-ROW($D$8)+1 &lt;= ROWS(_xlfn.ANCHORARRAY(_Helper_FilterResults!$A$1)),
    INDEX(_xlfn.ANCHORARRAY(_Helper_FilterResults!$A$1), ROW()-ROW($D$8)+1, 7),
    ""
)</f>
        <v>District 39</v>
      </c>
      <c r="K362" s="28" t="str" cm="1">
        <f t="array" ref="K362">IF(
    ROW()-ROW($D$8)+1 &lt;= ROWS(_xlfn.ANCHORARRAY(_Helper_FilterResults!$A$1)),
    INDEX(_xlfn.ANCHORARRAY(_Helper_FilterResults!$A$1), ROW()-ROW($D$8)+1, 8),
    ""
)</f>
        <v>District 50</v>
      </c>
      <c r="L362" s="28" t="str" cm="1">
        <f t="array" ref="L362">IF(
    ROW()-ROW($D$8)+1 &lt;= ROWS(_xlfn.ANCHORARRAY(_Helper_FilterResults!$A$1)),
    INDEX(_xlfn.ANCHORARRAY(_Helper_FilterResults!$A$1), ROW()-ROW($D$8)+1, 9),
    ""
)</f>
        <v>District 51</v>
      </c>
      <c r="M362" s="28" t="str" cm="1">
        <f t="array" ref="M362">IF(
    ROW()-ROW($D$8)+1 &lt;= ROWS(_xlfn.ANCHORARRAY(_Helper_FilterResults!$A$1)),
    INDEX(_xlfn.ANCHORARRAY(_Helper_FilterResults!$A$1), ROW()-ROW($D$8)+1, 10),
    ""
)</f>
        <v>No</v>
      </c>
      <c r="N362" s="34" t="str" cm="1">
        <f t="array" ref="N362">IF(
    ROW()-ROW($D$8)+1 &lt;= ROWS(_xlfn.ANCHORARRAY(_Helper_FilterResults!$A$1)),
    INDEX(_xlfn.ANCHORARRAY(_Helper_FilterResults!$A$1), ROW()-ROW($D$8)+1, 11),
    ""
)</f>
        <v>No</v>
      </c>
      <c r="O362" s="28" t="str" cm="1">
        <f t="array" ref="O362">IF(
    ROW()-ROW($D$8)+1 &lt;= ROWS(_xlfn.ANCHORARRAY(_Helper_FilterResults!$A$1)),
    INDEX(_xlfn.ANCHORARRAY(_Helper_FilterResults!$A$1), ROW()-ROW($D$8)+1, 12),
    ""
)</f>
        <v>NA</v>
      </c>
      <c r="P362" s="33" t="str" cm="1">
        <f t="array" ref="P362">IF(
    ROW()-ROW($D$8)+1 &lt;= ROWS(_xlfn.ANCHORARRAY(_Helper_FilterResults!$A$1)),
    INDEX(_xlfn.ANCHORARRAY(_Helper_FilterResults!$A$1), ROW()-ROW($D$8)+1, 13),
    ""
)</f>
        <v>General Acute Care Hospital</v>
      </c>
      <c r="Q362" s="33" t="str" cm="1">
        <f t="array" ref="Q362">IF(
    ROW()-ROW($D$8)+1 &lt;= ROWS(_xlfn.ANCHORARRAY(_Helper_FilterResults!$A$1)),
    INDEX(_xlfn.ANCHORARRAY(_Helper_FilterResults!$A$1), ROW()-ROW($D$8)+1, 14),
    ""
)</f>
        <v>NA</v>
      </c>
    </row>
    <row r="363" spans="4:17" x14ac:dyDescent="0.3">
      <c r="D363" s="5" cm="1">
        <f t="array" ref="D363">IF(
    ROW()-ROW($D$8)+1 &lt;= ROWS(_xlfn.ANCHORARRAY(_Helper_FilterResults!$A$1)),
    INDEX(_xlfn.ANCHORARRAY(_Helper_FilterResults!$A$1), ROW()-ROW($D$8)+1, 1),
    ""
)</f>
        <v>106370730</v>
      </c>
      <c r="E363" s="5" t="str" cm="1">
        <f t="array" ref="E363">IF(
    ROW()-ROW($D$8)+1 &lt;= ROWS(_xlfn.ANCHORARRAY(_Helper_FilterResults!$A$1)),
    INDEX(_xlfn.ANCHORARRAY(_Helper_FilterResults!$A$1), ROW()-ROW($D$8)+1, 2),
    ""
)</f>
        <v>KAISER FOUNDATION HOSPITAL - SAN DIEGO - ZION</v>
      </c>
      <c r="F363" s="5" t="str" cm="1">
        <f t="array" ref="F363">IF(
    ROW()-ROW($D$8)+1 &lt;= ROWS(_xlfn.ANCHORARRAY(_Helper_FilterResults!$A$1)),
    INDEX(_xlfn.ANCHORARRAY(_Helper_FilterResults!$A$1), ROW()-ROW($D$8)+1, 3),
    ""
)</f>
        <v>4647 ZION AVENUE</v>
      </c>
      <c r="G363" s="5" t="str" cm="1">
        <f t="array" ref="G363">IF(
    ROW()-ROW($D$8)+1 &lt;= ROWS(_xlfn.ANCHORARRAY(_Helper_FilterResults!$A$1)),
    INDEX(_xlfn.ANCHORARRAY(_Helper_FilterResults!$A$1), ROW()-ROW($D$8)+1, 4),
    ""
)</f>
        <v>SAN DIEGO</v>
      </c>
      <c r="H363" s="5" cm="1">
        <f t="array" ref="H363">IF(
    ROW()-ROW($D$8)+1 &lt;= ROWS(_xlfn.ANCHORARRAY(_Helper_FilterResults!$A$1)),
    INDEX(_xlfn.ANCHORARRAY(_Helper_FilterResults!$A$1), ROW()-ROW($D$8)+1, 5),
    ""
)</f>
        <v>92120</v>
      </c>
      <c r="I363" s="28" t="str" cm="1">
        <f t="array" ref="I363">IF(
    ROW()-ROW($D$8)+1 &lt;= ROWS(_xlfn.ANCHORARRAY(_Helper_FilterResults!$A$1)),
    INDEX(_xlfn.ANCHORARRAY(_Helper_FilterResults!$A$1), ROW()-ROW($D$8)+1, 6),
    ""
)</f>
        <v>District 78</v>
      </c>
      <c r="J363" s="28" t="str" cm="1">
        <f t="array" ref="J363">IF(
    ROW()-ROW($D$8)+1 &lt;= ROWS(_xlfn.ANCHORARRAY(_Helper_FilterResults!$A$1)),
    INDEX(_xlfn.ANCHORARRAY(_Helper_FilterResults!$A$1), ROW()-ROW($D$8)+1, 7),
    ""
)</f>
        <v>District 39</v>
      </c>
      <c r="K363" s="28" t="str" cm="1">
        <f t="array" ref="K363">IF(
    ROW()-ROW($D$8)+1 &lt;= ROWS(_xlfn.ANCHORARRAY(_Helper_FilterResults!$A$1)),
    INDEX(_xlfn.ANCHORARRAY(_Helper_FilterResults!$A$1), ROW()-ROW($D$8)+1, 8),
    ""
)</f>
        <v>District 51</v>
      </c>
      <c r="L363" s="28" t="str" cm="1">
        <f t="array" ref="L363">IF(
    ROW()-ROW($D$8)+1 &lt;= ROWS(_xlfn.ANCHORARRAY(_Helper_FilterResults!$A$1)),
    INDEX(_xlfn.ANCHORARRAY(_Helper_FilterResults!$A$1), ROW()-ROW($D$8)+1, 9),
    ""
)</f>
        <v>District 51</v>
      </c>
      <c r="M363" s="28" t="str" cm="1">
        <f t="array" ref="M363">IF(
    ROW()-ROW($D$8)+1 &lt;= ROWS(_xlfn.ANCHORARRAY(_Helper_FilterResults!$A$1)),
    INDEX(_xlfn.ANCHORARRAY(_Helper_FilterResults!$A$1), ROW()-ROW($D$8)+1, 10),
    ""
)</f>
        <v>Yes</v>
      </c>
      <c r="N363" s="34" t="str" cm="1">
        <f t="array" ref="N363">IF(
    ROW()-ROW($D$8)+1 &lt;= ROWS(_xlfn.ANCHORARRAY(_Helper_FilterResults!$A$1)),
    INDEX(_xlfn.ANCHORARRAY(_Helper_FilterResults!$A$1), ROW()-ROW($D$8)+1, 11),
    ""
)</f>
        <v>No</v>
      </c>
      <c r="O363" s="28" t="str" cm="1">
        <f t="array" ref="O363">IF(
    ROW()-ROW($D$8)+1 &lt;= ROWS(_xlfn.ANCHORARRAY(_Helper_FilterResults!$A$1)),
    INDEX(_xlfn.ANCHORARRAY(_Helper_FilterResults!$A$1), ROW()-ROW($D$8)+1, 12),
    ""
)</f>
        <v>NA</v>
      </c>
      <c r="P363" s="33" t="str" cm="1">
        <f t="array" ref="P363">IF(
    ROW()-ROW($D$8)+1 &lt;= ROWS(_xlfn.ANCHORARRAY(_Helper_FilterResults!$A$1)),
    INDEX(_xlfn.ANCHORARRAY(_Helper_FilterResults!$A$1), ROW()-ROW($D$8)+1, 13),
    ""
)</f>
        <v>General Acute Care Hospital</v>
      </c>
      <c r="Q363" s="33" t="str" cm="1">
        <f t="array" ref="Q363">IF(
    ROW()-ROW($D$8)+1 &lt;= ROWS(_xlfn.ANCHORARRAY(_Helper_FilterResults!$A$1)),
    INDEX(_xlfn.ANCHORARRAY(_Helper_FilterResults!$A$1), ROW()-ROW($D$8)+1, 14),
    ""
)</f>
        <v>Non-Profit Corporation</v>
      </c>
    </row>
    <row r="364" spans="4:17" x14ac:dyDescent="0.3">
      <c r="D364" s="5" cm="1">
        <f t="array" ref="D364">IF(
    ROW()-ROW($D$8)+1 &lt;= ROWS(_xlfn.ANCHORARRAY(_Helper_FilterResults!$A$1)),
    INDEX(_xlfn.ANCHORARRAY(_Helper_FilterResults!$A$1), ROW()-ROW($D$8)+1, 1),
    ""
)</f>
        <v>106370744</v>
      </c>
      <c r="E364" s="5" t="str" cm="1">
        <f t="array" ref="E364">IF(
    ROW()-ROW($D$8)+1 &lt;= ROWS(_xlfn.ANCHORARRAY(_Helper_FilterResults!$A$1)),
    INDEX(_xlfn.ANCHORARRAY(_Helper_FilterResults!$A$1), ROW()-ROW($D$8)+1, 2),
    ""
)</f>
        <v>SCRIPPS MERCY HOSPITAL</v>
      </c>
      <c r="F364" s="5" t="str" cm="1">
        <f t="array" ref="F364">IF(
    ROW()-ROW($D$8)+1 &lt;= ROWS(_xlfn.ANCHORARRAY(_Helper_FilterResults!$A$1)),
    INDEX(_xlfn.ANCHORARRAY(_Helper_FilterResults!$A$1), ROW()-ROW($D$8)+1, 3),
    ""
)</f>
        <v>4077 FIFTH AVENUE</v>
      </c>
      <c r="G364" s="5" t="str" cm="1">
        <f t="array" ref="G364">IF(
    ROW()-ROW($D$8)+1 &lt;= ROWS(_xlfn.ANCHORARRAY(_Helper_FilterResults!$A$1)),
    INDEX(_xlfn.ANCHORARRAY(_Helper_FilterResults!$A$1), ROW()-ROW($D$8)+1, 4),
    ""
)</f>
        <v>SAN DIEGO</v>
      </c>
      <c r="H364" s="5" t="str" cm="1">
        <f t="array" ref="H364">IF(
    ROW()-ROW($D$8)+1 &lt;= ROWS(_xlfn.ANCHORARRAY(_Helper_FilterResults!$A$1)),
    INDEX(_xlfn.ANCHORARRAY(_Helper_FilterResults!$A$1), ROW()-ROW($D$8)+1, 5),
    ""
)</f>
        <v>92103-2180</v>
      </c>
      <c r="I364" s="28" t="str" cm="1">
        <f t="array" ref="I364">IF(
    ROW()-ROW($D$8)+1 &lt;= ROWS(_xlfn.ANCHORARRAY(_Helper_FilterResults!$A$1)),
    INDEX(_xlfn.ANCHORARRAY(_Helper_FilterResults!$A$1), ROW()-ROW($D$8)+1, 6),
    ""
)</f>
        <v>District 78</v>
      </c>
      <c r="J364" s="28" t="str" cm="1">
        <f t="array" ref="J364">IF(
    ROW()-ROW($D$8)+1 &lt;= ROWS(_xlfn.ANCHORARRAY(_Helper_FilterResults!$A$1)),
    INDEX(_xlfn.ANCHORARRAY(_Helper_FilterResults!$A$1), ROW()-ROW($D$8)+1, 7),
    ""
)</f>
        <v>District 39</v>
      </c>
      <c r="K364" s="28" t="str" cm="1">
        <f t="array" ref="K364">IF(
    ROW()-ROW($D$8)+1 &lt;= ROWS(_xlfn.ANCHORARRAY(_Helper_FilterResults!$A$1)),
    INDEX(_xlfn.ANCHORARRAY(_Helper_FilterResults!$A$1), ROW()-ROW($D$8)+1, 8),
    ""
)</f>
        <v>District 50</v>
      </c>
      <c r="L364" s="28" t="str" cm="1">
        <f t="array" ref="L364">IF(
    ROW()-ROW($D$8)+1 &lt;= ROWS(_xlfn.ANCHORARRAY(_Helper_FilterResults!$A$1)),
    INDEX(_xlfn.ANCHORARRAY(_Helper_FilterResults!$A$1), ROW()-ROW($D$8)+1, 9),
    ""
)</f>
        <v>District 51</v>
      </c>
      <c r="M364" s="28" t="str" cm="1">
        <f t="array" ref="M364">IF(
    ROW()-ROW($D$8)+1 &lt;= ROWS(_xlfn.ANCHORARRAY(_Helper_FilterResults!$A$1)),
    INDEX(_xlfn.ANCHORARRAY(_Helper_FilterResults!$A$1), ROW()-ROW($D$8)+1, 10),
    ""
)</f>
        <v>Yes</v>
      </c>
      <c r="N364" s="34" t="str" cm="1">
        <f t="array" ref="N364">IF(
    ROW()-ROW($D$8)+1 &lt;= ROWS(_xlfn.ANCHORARRAY(_Helper_FilterResults!$A$1)),
    INDEX(_xlfn.ANCHORARRAY(_Helper_FilterResults!$A$1), ROW()-ROW($D$8)+1, 11),
    ""
)</f>
        <v>No</v>
      </c>
      <c r="O364" s="28" t="str" cm="1">
        <f t="array" ref="O364">IF(
    ROW()-ROW($D$8)+1 &lt;= ROWS(_xlfn.ANCHORARRAY(_Helper_FilterResults!$A$1)),
    INDEX(_xlfn.ANCHORARRAY(_Helper_FilterResults!$A$1), ROW()-ROW($D$8)+1, 12),
    ""
)</f>
        <v>Level I</v>
      </c>
      <c r="P364" s="33" t="str" cm="1">
        <f t="array" ref="P364">IF(
    ROW()-ROW($D$8)+1 &lt;= ROWS(_xlfn.ANCHORARRAY(_Helper_FilterResults!$A$1)),
    INDEX(_xlfn.ANCHORARRAY(_Helper_FilterResults!$A$1), ROW()-ROW($D$8)+1, 13),
    ""
)</f>
        <v>General Acute Care Hospital</v>
      </c>
      <c r="Q364" s="33" t="str" cm="1">
        <f t="array" ref="Q364">IF(
    ROW()-ROW($D$8)+1 &lt;= ROWS(_xlfn.ANCHORARRAY(_Helper_FilterResults!$A$1)),
    INDEX(_xlfn.ANCHORARRAY(_Helper_FilterResults!$A$1), ROW()-ROW($D$8)+1, 14),
    ""
)</f>
        <v>Non-Profit Corporation</v>
      </c>
    </row>
    <row r="365" spans="4:17" x14ac:dyDescent="0.3">
      <c r="D365" s="5" cm="1">
        <f t="array" ref="D365">IF(
    ROW()-ROW($D$8)+1 &lt;= ROWS(_xlfn.ANCHORARRAY(_Helper_FilterResults!$A$1)),
    INDEX(_xlfn.ANCHORARRAY(_Helper_FilterResults!$A$1), ROW()-ROW($D$8)+1, 1),
    ""
)</f>
        <v>106370745</v>
      </c>
      <c r="E365" s="5" t="str" cm="1">
        <f t="array" ref="E365">IF(
    ROW()-ROW($D$8)+1 &lt;= ROWS(_xlfn.ANCHORARRAY(_Helper_FilterResults!$A$1)),
    INDEX(_xlfn.ANCHORARRAY(_Helper_FilterResults!$A$1), ROW()-ROW($D$8)+1, 2),
    ""
)</f>
        <v>SHARP MESA VISTA HOSPITAL</v>
      </c>
      <c r="F365" s="5" t="str" cm="1">
        <f t="array" ref="F365">IF(
    ROW()-ROW($D$8)+1 &lt;= ROWS(_xlfn.ANCHORARRAY(_Helper_FilterResults!$A$1)),
    INDEX(_xlfn.ANCHORARRAY(_Helper_FilterResults!$A$1), ROW()-ROW($D$8)+1, 3),
    ""
)</f>
        <v>7850 VISTA HILL AVENUE</v>
      </c>
      <c r="G365" s="5" t="str" cm="1">
        <f t="array" ref="G365">IF(
    ROW()-ROW($D$8)+1 &lt;= ROWS(_xlfn.ANCHORARRAY(_Helper_FilterResults!$A$1)),
    INDEX(_xlfn.ANCHORARRAY(_Helper_FilterResults!$A$1), ROW()-ROW($D$8)+1, 4),
    ""
)</f>
        <v>SAN DIEGO</v>
      </c>
      <c r="H365" s="5" cm="1">
        <f t="array" ref="H365">IF(
    ROW()-ROW($D$8)+1 &lt;= ROWS(_xlfn.ANCHORARRAY(_Helper_FilterResults!$A$1)),
    INDEX(_xlfn.ANCHORARRAY(_Helper_FilterResults!$A$1), ROW()-ROW($D$8)+1, 5),
    ""
)</f>
        <v>92123</v>
      </c>
      <c r="I365" s="28" t="str" cm="1">
        <f t="array" ref="I365">IF(
    ROW()-ROW($D$8)+1 &lt;= ROWS(_xlfn.ANCHORARRAY(_Helper_FilterResults!$A$1)),
    INDEX(_xlfn.ANCHORARRAY(_Helper_FilterResults!$A$1), ROW()-ROW($D$8)+1, 6),
    ""
)</f>
        <v>District 78</v>
      </c>
      <c r="J365" s="28" t="str" cm="1">
        <f t="array" ref="J365">IF(
    ROW()-ROW($D$8)+1 &lt;= ROWS(_xlfn.ANCHORARRAY(_Helper_FilterResults!$A$1)),
    INDEX(_xlfn.ANCHORARRAY(_Helper_FilterResults!$A$1), ROW()-ROW($D$8)+1, 7),
    ""
)</f>
        <v>District 39</v>
      </c>
      <c r="K365" s="28" t="str" cm="1">
        <f t="array" ref="K365">IF(
    ROW()-ROW($D$8)+1 &lt;= ROWS(_xlfn.ANCHORARRAY(_Helper_FilterResults!$A$1)),
    INDEX(_xlfn.ANCHORARRAY(_Helper_FilterResults!$A$1), ROW()-ROW($D$8)+1, 8),
    ""
)</f>
        <v>District 51</v>
      </c>
      <c r="L365" s="28" t="str" cm="1">
        <f t="array" ref="L365">IF(
    ROW()-ROW($D$8)+1 &lt;= ROWS(_xlfn.ANCHORARRAY(_Helper_FilterResults!$A$1)),
    INDEX(_xlfn.ANCHORARRAY(_Helper_FilterResults!$A$1), ROW()-ROW($D$8)+1, 9),
    ""
)</f>
        <v>District 51</v>
      </c>
      <c r="M365" s="28" t="str" cm="1">
        <f t="array" ref="M365">IF(
    ROW()-ROW($D$8)+1 &lt;= ROWS(_xlfn.ANCHORARRAY(_Helper_FilterResults!$A$1)),
    INDEX(_xlfn.ANCHORARRAY(_Helper_FilterResults!$A$1), ROW()-ROW($D$8)+1, 10),
    ""
)</f>
        <v>No</v>
      </c>
      <c r="N365" s="34" t="str" cm="1">
        <f t="array" ref="N365">IF(
    ROW()-ROW($D$8)+1 &lt;= ROWS(_xlfn.ANCHORARRAY(_Helper_FilterResults!$A$1)),
    INDEX(_xlfn.ANCHORARRAY(_Helper_FilterResults!$A$1), ROW()-ROW($D$8)+1, 11),
    ""
)</f>
        <v>No</v>
      </c>
      <c r="O365" s="28" t="str" cm="1">
        <f t="array" ref="O365">IF(
    ROW()-ROW($D$8)+1 &lt;= ROWS(_xlfn.ANCHORARRAY(_Helper_FilterResults!$A$1)),
    INDEX(_xlfn.ANCHORARRAY(_Helper_FilterResults!$A$1), ROW()-ROW($D$8)+1, 12),
    ""
)</f>
        <v>NA</v>
      </c>
      <c r="P365" s="33" t="str" cm="1">
        <f t="array" ref="P365">IF(
    ROW()-ROW($D$8)+1 &lt;= ROWS(_xlfn.ANCHORARRAY(_Helper_FilterResults!$A$1)),
    INDEX(_xlfn.ANCHORARRAY(_Helper_FilterResults!$A$1), ROW()-ROW($D$8)+1, 13),
    ""
)</f>
        <v>Acute Psychiatric Hospital</v>
      </c>
      <c r="Q365" s="33" t="str" cm="1">
        <f t="array" ref="Q365">IF(
    ROW()-ROW($D$8)+1 &lt;= ROWS(_xlfn.ANCHORARRAY(_Helper_FilterResults!$A$1)),
    INDEX(_xlfn.ANCHORARRAY(_Helper_FilterResults!$A$1), ROW()-ROW($D$8)+1, 14),
    ""
)</f>
        <v>Non-Profit Corporation</v>
      </c>
    </row>
    <row r="366" spans="4:17" x14ac:dyDescent="0.3">
      <c r="D366" s="5" cm="1">
        <f t="array" ref="D366">IF(
    ROW()-ROW($D$8)+1 &lt;= ROWS(_xlfn.ANCHORARRAY(_Helper_FilterResults!$A$1)),
    INDEX(_xlfn.ANCHORARRAY(_Helper_FilterResults!$A$1), ROW()-ROW($D$8)+1, 1),
    ""
)</f>
        <v>106370749</v>
      </c>
      <c r="E366" s="5" t="str" cm="1">
        <f t="array" ref="E366">IF(
    ROW()-ROW($D$8)+1 &lt;= ROWS(_xlfn.ANCHORARRAY(_Helper_FilterResults!$A$1)),
    INDEX(_xlfn.ANCHORARRAY(_Helper_FilterResults!$A$1), ROW()-ROW($D$8)+1, 2),
    ""
)</f>
        <v>ALVARADO PARKWAY INSTITUTE B.H.S.</v>
      </c>
      <c r="F366" s="5" t="str" cm="1">
        <f t="array" ref="F366">IF(
    ROW()-ROW($D$8)+1 &lt;= ROWS(_xlfn.ANCHORARRAY(_Helper_FilterResults!$A$1)),
    INDEX(_xlfn.ANCHORARRAY(_Helper_FilterResults!$A$1), ROW()-ROW($D$8)+1, 3),
    ""
)</f>
        <v>7050 PARKWAY DRIVE</v>
      </c>
      <c r="G366" s="5" t="str" cm="1">
        <f t="array" ref="G366">IF(
    ROW()-ROW($D$8)+1 &lt;= ROWS(_xlfn.ANCHORARRAY(_Helper_FilterResults!$A$1)),
    INDEX(_xlfn.ANCHORARRAY(_Helper_FilterResults!$A$1), ROW()-ROW($D$8)+1, 4),
    ""
)</f>
        <v>LA MESA</v>
      </c>
      <c r="H366" s="5" cm="1">
        <f t="array" ref="H366">IF(
    ROW()-ROW($D$8)+1 &lt;= ROWS(_xlfn.ANCHORARRAY(_Helper_FilterResults!$A$1)),
    INDEX(_xlfn.ANCHORARRAY(_Helper_FilterResults!$A$1), ROW()-ROW($D$8)+1, 5),
    ""
)</f>
        <v>91942</v>
      </c>
      <c r="I366" s="28" t="str" cm="1">
        <f t="array" ref="I366">IF(
    ROW()-ROW($D$8)+1 &lt;= ROWS(_xlfn.ANCHORARRAY(_Helper_FilterResults!$A$1)),
    INDEX(_xlfn.ANCHORARRAY(_Helper_FilterResults!$A$1), ROW()-ROW($D$8)+1, 6),
    ""
)</f>
        <v>District 79</v>
      </c>
      <c r="J366" s="28" t="str" cm="1">
        <f t="array" ref="J366">IF(
    ROW()-ROW($D$8)+1 &lt;= ROWS(_xlfn.ANCHORARRAY(_Helper_FilterResults!$A$1)),
    INDEX(_xlfn.ANCHORARRAY(_Helper_FilterResults!$A$1), ROW()-ROW($D$8)+1, 7),
    ""
)</f>
        <v>District 39</v>
      </c>
      <c r="K366" s="28" t="str" cm="1">
        <f t="array" ref="K366">IF(
    ROW()-ROW($D$8)+1 &lt;= ROWS(_xlfn.ANCHORARRAY(_Helper_FilterResults!$A$1)),
    INDEX(_xlfn.ANCHORARRAY(_Helper_FilterResults!$A$1), ROW()-ROW($D$8)+1, 8),
    ""
)</f>
        <v>District 51</v>
      </c>
      <c r="L366" s="28" t="str" cm="1">
        <f t="array" ref="L366">IF(
    ROW()-ROW($D$8)+1 &lt;= ROWS(_xlfn.ANCHORARRAY(_Helper_FilterResults!$A$1)),
    INDEX(_xlfn.ANCHORARRAY(_Helper_FilterResults!$A$1), ROW()-ROW($D$8)+1, 9),
    ""
)</f>
        <v>District 51</v>
      </c>
      <c r="M366" s="28" t="str" cm="1">
        <f t="array" ref="M366">IF(
    ROW()-ROW($D$8)+1 &lt;= ROWS(_xlfn.ANCHORARRAY(_Helper_FilterResults!$A$1)),
    INDEX(_xlfn.ANCHORARRAY(_Helper_FilterResults!$A$1), ROW()-ROW($D$8)+1, 10),
    ""
)</f>
        <v>No</v>
      </c>
      <c r="N366" s="34" t="str" cm="1">
        <f t="array" ref="N366">IF(
    ROW()-ROW($D$8)+1 &lt;= ROWS(_xlfn.ANCHORARRAY(_Helper_FilterResults!$A$1)),
    INDEX(_xlfn.ANCHORARRAY(_Helper_FilterResults!$A$1), ROW()-ROW($D$8)+1, 11),
    ""
)</f>
        <v>No</v>
      </c>
      <c r="O366" s="28" t="str" cm="1">
        <f t="array" ref="O366">IF(
    ROW()-ROW($D$8)+1 &lt;= ROWS(_xlfn.ANCHORARRAY(_Helper_FilterResults!$A$1)),
    INDEX(_xlfn.ANCHORARRAY(_Helper_FilterResults!$A$1), ROW()-ROW($D$8)+1, 12),
    ""
)</f>
        <v>NA</v>
      </c>
      <c r="P366" s="33" t="str" cm="1">
        <f t="array" ref="P366">IF(
    ROW()-ROW($D$8)+1 &lt;= ROWS(_xlfn.ANCHORARRAY(_Helper_FilterResults!$A$1)),
    INDEX(_xlfn.ANCHORARRAY(_Helper_FilterResults!$A$1), ROW()-ROW($D$8)+1, 13),
    ""
)</f>
        <v>Acute Psychiatric Hospital</v>
      </c>
      <c r="Q366" s="33" t="str" cm="1">
        <f t="array" ref="Q366">IF(
    ROW()-ROW($D$8)+1 &lt;= ROWS(_xlfn.ANCHORARRAY(_Helper_FilterResults!$A$1)),
    INDEX(_xlfn.ANCHORARRAY(_Helper_FilterResults!$A$1), ROW()-ROW($D$8)+1, 14),
    ""
)</f>
        <v>Investor - LLC</v>
      </c>
    </row>
    <row r="367" spans="4:17" x14ac:dyDescent="0.3">
      <c r="D367" s="5" cm="1">
        <f t="array" ref="D367">IF(
    ROW()-ROW($D$8)+1 &lt;= ROWS(_xlfn.ANCHORARRAY(_Helper_FilterResults!$A$1)),
    INDEX(_xlfn.ANCHORARRAY(_Helper_FilterResults!$A$1), ROW()-ROW($D$8)+1, 1),
    ""
)</f>
        <v>106370759</v>
      </c>
      <c r="E367" s="5" t="str" cm="1">
        <f t="array" ref="E367">IF(
    ROW()-ROW($D$8)+1 &lt;= ROWS(_xlfn.ANCHORARRAY(_Helper_FilterResults!$A$1)),
    INDEX(_xlfn.ANCHORARRAY(_Helper_FilterResults!$A$1), ROW()-ROW($D$8)+1, 2),
    ""
)</f>
        <v>PARADISE VALLEY HOSPITAL</v>
      </c>
      <c r="F367" s="5" t="str" cm="1">
        <f t="array" ref="F367">IF(
    ROW()-ROW($D$8)+1 &lt;= ROWS(_xlfn.ANCHORARRAY(_Helper_FilterResults!$A$1)),
    INDEX(_xlfn.ANCHORARRAY(_Helper_FilterResults!$A$1), ROW()-ROW($D$8)+1, 3),
    ""
)</f>
        <v>2400 EAST FOURTH STREET</v>
      </c>
      <c r="G367" s="5" t="str" cm="1">
        <f t="array" ref="G367">IF(
    ROW()-ROW($D$8)+1 &lt;= ROWS(_xlfn.ANCHORARRAY(_Helper_FilterResults!$A$1)),
    INDEX(_xlfn.ANCHORARRAY(_Helper_FilterResults!$A$1), ROW()-ROW($D$8)+1, 4),
    ""
)</f>
        <v>NATIONAL CITY</v>
      </c>
      <c r="H367" s="5" cm="1">
        <f t="array" ref="H367">IF(
    ROW()-ROW($D$8)+1 &lt;= ROWS(_xlfn.ANCHORARRAY(_Helper_FilterResults!$A$1)),
    INDEX(_xlfn.ANCHORARRAY(_Helper_FilterResults!$A$1), ROW()-ROW($D$8)+1, 5),
    ""
)</f>
        <v>91950</v>
      </c>
      <c r="I367" s="28" t="str" cm="1">
        <f t="array" ref="I367">IF(
    ROW()-ROW($D$8)+1 &lt;= ROWS(_xlfn.ANCHORARRAY(_Helper_FilterResults!$A$1)),
    INDEX(_xlfn.ANCHORARRAY(_Helper_FilterResults!$A$1), ROW()-ROW($D$8)+1, 6),
    ""
)</f>
        <v>District 80</v>
      </c>
      <c r="J367" s="28" t="str" cm="1">
        <f t="array" ref="J367">IF(
    ROW()-ROW($D$8)+1 &lt;= ROWS(_xlfn.ANCHORARRAY(_Helper_FilterResults!$A$1)),
    INDEX(_xlfn.ANCHORARRAY(_Helper_FilterResults!$A$1), ROW()-ROW($D$8)+1, 7),
    ""
)</f>
        <v>District 18</v>
      </c>
      <c r="K367" s="28" t="str" cm="1">
        <f t="array" ref="K367">IF(
    ROW()-ROW($D$8)+1 &lt;= ROWS(_xlfn.ANCHORARRAY(_Helper_FilterResults!$A$1)),
    INDEX(_xlfn.ANCHORARRAY(_Helper_FilterResults!$A$1), ROW()-ROW($D$8)+1, 8),
    ""
)</f>
        <v>District 52</v>
      </c>
      <c r="L367" s="28" t="str" cm="1">
        <f t="array" ref="L367">IF(
    ROW()-ROW($D$8)+1 &lt;= ROWS(_xlfn.ANCHORARRAY(_Helper_FilterResults!$A$1)),
    INDEX(_xlfn.ANCHORARRAY(_Helper_FilterResults!$A$1), ROW()-ROW($D$8)+1, 9),
    ""
)</f>
        <v>District 52</v>
      </c>
      <c r="M367" s="28" t="str" cm="1">
        <f t="array" ref="M367">IF(
    ROW()-ROW($D$8)+1 &lt;= ROWS(_xlfn.ANCHORARRAY(_Helper_FilterResults!$A$1)),
    INDEX(_xlfn.ANCHORARRAY(_Helper_FilterResults!$A$1), ROW()-ROW($D$8)+1, 10),
    ""
)</f>
        <v>No</v>
      </c>
      <c r="N367" s="34" t="str" cm="1">
        <f t="array" ref="N367">IF(
    ROW()-ROW($D$8)+1 &lt;= ROWS(_xlfn.ANCHORARRAY(_Helper_FilterResults!$A$1)),
    INDEX(_xlfn.ANCHORARRAY(_Helper_FilterResults!$A$1), ROW()-ROW($D$8)+1, 11),
    ""
)</f>
        <v>No</v>
      </c>
      <c r="O367" s="28" t="str" cm="1">
        <f t="array" ref="O367">IF(
    ROW()-ROW($D$8)+1 &lt;= ROWS(_xlfn.ANCHORARRAY(_Helper_FilterResults!$A$1)),
    INDEX(_xlfn.ANCHORARRAY(_Helper_FilterResults!$A$1), ROW()-ROW($D$8)+1, 12),
    ""
)</f>
        <v>NA</v>
      </c>
      <c r="P367" s="33" t="str" cm="1">
        <f t="array" ref="P367">IF(
    ROW()-ROW($D$8)+1 &lt;= ROWS(_xlfn.ANCHORARRAY(_Helper_FilterResults!$A$1)),
    INDEX(_xlfn.ANCHORARRAY(_Helper_FilterResults!$A$1), ROW()-ROW($D$8)+1, 13),
    ""
)</f>
        <v>General Acute Care Hospital</v>
      </c>
      <c r="Q367" s="33" t="str" cm="1">
        <f t="array" ref="Q367">IF(
    ROW()-ROW($D$8)+1 &lt;= ROWS(_xlfn.ANCHORARRAY(_Helper_FilterResults!$A$1)),
    INDEX(_xlfn.ANCHORARRAY(_Helper_FilterResults!$A$1), ROW()-ROW($D$8)+1, 14),
    ""
)</f>
        <v>Investor - LLC</v>
      </c>
    </row>
    <row r="368" spans="4:17" x14ac:dyDescent="0.3">
      <c r="D368" s="5" cm="1">
        <f t="array" ref="D368">IF(
    ROW()-ROW($D$8)+1 &lt;= ROWS(_xlfn.ANCHORARRAY(_Helper_FilterResults!$A$1)),
    INDEX(_xlfn.ANCHORARRAY(_Helper_FilterResults!$A$1), ROW()-ROW($D$8)+1, 1),
    ""
)</f>
        <v>106370771</v>
      </c>
      <c r="E368" s="5" t="str" cm="1">
        <f t="array" ref="E368">IF(
    ROW()-ROW($D$8)+1 &lt;= ROWS(_xlfn.ANCHORARRAY(_Helper_FilterResults!$A$1)),
    INDEX(_xlfn.ANCHORARRAY(_Helper_FilterResults!$A$1), ROW()-ROW($D$8)+1, 2),
    ""
)</f>
        <v>SCRIPPS MEMORIAL HOSPITAL - LA JOLLA</v>
      </c>
      <c r="F368" s="5" t="str" cm="1">
        <f t="array" ref="F368">IF(
    ROW()-ROW($D$8)+1 &lt;= ROWS(_xlfn.ANCHORARRAY(_Helper_FilterResults!$A$1)),
    INDEX(_xlfn.ANCHORARRAY(_Helper_FilterResults!$A$1), ROW()-ROW($D$8)+1, 3),
    ""
)</f>
        <v>9888 GENESEE AVENUE</v>
      </c>
      <c r="G368" s="5" t="str" cm="1">
        <f t="array" ref="G368">IF(
    ROW()-ROW($D$8)+1 &lt;= ROWS(_xlfn.ANCHORARRAY(_Helper_FilterResults!$A$1)),
    INDEX(_xlfn.ANCHORARRAY(_Helper_FilterResults!$A$1), ROW()-ROW($D$8)+1, 4),
    ""
)</f>
        <v>LA JOLLA</v>
      </c>
      <c r="H368" s="5" cm="1">
        <f t="array" ref="H368">IF(
    ROW()-ROW($D$8)+1 &lt;= ROWS(_xlfn.ANCHORARRAY(_Helper_FilterResults!$A$1)),
    INDEX(_xlfn.ANCHORARRAY(_Helper_FilterResults!$A$1), ROW()-ROW($D$8)+1, 5),
    ""
)</f>
        <v>92037</v>
      </c>
      <c r="I368" s="28" t="str" cm="1">
        <f t="array" ref="I368">IF(
    ROW()-ROW($D$8)+1 &lt;= ROWS(_xlfn.ANCHORARRAY(_Helper_FilterResults!$A$1)),
    INDEX(_xlfn.ANCHORARRAY(_Helper_FilterResults!$A$1), ROW()-ROW($D$8)+1, 6),
    ""
)</f>
        <v>District 77</v>
      </c>
      <c r="J368" s="28" t="str" cm="1">
        <f t="array" ref="J368">IF(
    ROW()-ROW($D$8)+1 &lt;= ROWS(_xlfn.ANCHORARRAY(_Helper_FilterResults!$A$1)),
    INDEX(_xlfn.ANCHORARRAY(_Helper_FilterResults!$A$1), ROW()-ROW($D$8)+1, 7),
    ""
)</f>
        <v>District 40</v>
      </c>
      <c r="K368" s="28" t="str" cm="1">
        <f t="array" ref="K368">IF(
    ROW()-ROW($D$8)+1 &lt;= ROWS(_xlfn.ANCHORARRAY(_Helper_FilterResults!$A$1)),
    INDEX(_xlfn.ANCHORARRAY(_Helper_FilterResults!$A$1), ROW()-ROW($D$8)+1, 8),
    ""
)</f>
        <v>District 50</v>
      </c>
      <c r="L368" s="28" t="str" cm="1">
        <f t="array" ref="L368">IF(
    ROW()-ROW($D$8)+1 &lt;= ROWS(_xlfn.ANCHORARRAY(_Helper_FilterResults!$A$1)),
    INDEX(_xlfn.ANCHORARRAY(_Helper_FilterResults!$A$1), ROW()-ROW($D$8)+1, 9),
    ""
)</f>
        <v>District 50</v>
      </c>
      <c r="M368" s="28" t="str" cm="1">
        <f t="array" ref="M368">IF(
    ROW()-ROW($D$8)+1 &lt;= ROWS(_xlfn.ANCHORARRAY(_Helper_FilterResults!$A$1)),
    INDEX(_xlfn.ANCHORARRAY(_Helper_FilterResults!$A$1), ROW()-ROW($D$8)+1, 10),
    ""
)</f>
        <v>No</v>
      </c>
      <c r="N368" s="34" t="str" cm="1">
        <f t="array" ref="N368">IF(
    ROW()-ROW($D$8)+1 &lt;= ROWS(_xlfn.ANCHORARRAY(_Helper_FilterResults!$A$1)),
    INDEX(_xlfn.ANCHORARRAY(_Helper_FilterResults!$A$1), ROW()-ROW($D$8)+1, 11),
    ""
)</f>
        <v>No</v>
      </c>
      <c r="O368" s="28" t="str" cm="1">
        <f t="array" ref="O368">IF(
    ROW()-ROW($D$8)+1 &lt;= ROWS(_xlfn.ANCHORARRAY(_Helper_FilterResults!$A$1)),
    INDEX(_xlfn.ANCHORARRAY(_Helper_FilterResults!$A$1), ROW()-ROW($D$8)+1, 12),
    ""
)</f>
        <v>Level I</v>
      </c>
      <c r="P368" s="33" t="str" cm="1">
        <f t="array" ref="P368">IF(
    ROW()-ROW($D$8)+1 &lt;= ROWS(_xlfn.ANCHORARRAY(_Helper_FilterResults!$A$1)),
    INDEX(_xlfn.ANCHORARRAY(_Helper_FilterResults!$A$1), ROW()-ROW($D$8)+1, 13),
    ""
)</f>
        <v>General Acute Care Hospital</v>
      </c>
      <c r="Q368" s="33" t="str" cm="1">
        <f t="array" ref="Q368">IF(
    ROW()-ROW($D$8)+1 &lt;= ROWS(_xlfn.ANCHORARRAY(_Helper_FilterResults!$A$1)),
    INDEX(_xlfn.ANCHORARRAY(_Helper_FilterResults!$A$1), ROW()-ROW($D$8)+1, 14),
    ""
)</f>
        <v>Non-Profit Corporation</v>
      </c>
    </row>
    <row r="369" spans="4:17" x14ac:dyDescent="0.3">
      <c r="D369" s="5" cm="1">
        <f t="array" ref="D369">IF(
    ROW()-ROW($D$8)+1 &lt;= ROWS(_xlfn.ANCHORARRAY(_Helper_FilterResults!$A$1)),
    INDEX(_xlfn.ANCHORARRAY(_Helper_FilterResults!$A$1), ROW()-ROW($D$8)+1, 1),
    ""
)</f>
        <v>106370780</v>
      </c>
      <c r="E369" s="5" t="str" cm="1">
        <f t="array" ref="E369">IF(
    ROW()-ROW($D$8)+1 &lt;= ROWS(_xlfn.ANCHORARRAY(_Helper_FilterResults!$A$1)),
    INDEX(_xlfn.ANCHORARRAY(_Helper_FilterResults!$A$1), ROW()-ROW($D$8)+1, 2),
    ""
)</f>
        <v>TRI-CITY MEDICAL CENTER</v>
      </c>
      <c r="F369" s="5" t="str" cm="1">
        <f t="array" ref="F369">IF(
    ROW()-ROW($D$8)+1 &lt;= ROWS(_xlfn.ANCHORARRAY(_Helper_FilterResults!$A$1)),
    INDEX(_xlfn.ANCHORARRAY(_Helper_FilterResults!$A$1), ROW()-ROW($D$8)+1, 3),
    ""
)</f>
        <v>4002 VISTA WAY</v>
      </c>
      <c r="G369" s="5" t="str" cm="1">
        <f t="array" ref="G369">IF(
    ROW()-ROW($D$8)+1 &lt;= ROWS(_xlfn.ANCHORARRAY(_Helper_FilterResults!$A$1)),
    INDEX(_xlfn.ANCHORARRAY(_Helper_FilterResults!$A$1), ROW()-ROW($D$8)+1, 4),
    ""
)</f>
        <v>OCEANSIDE</v>
      </c>
      <c r="H369" s="5" cm="1">
        <f t="array" ref="H369">IF(
    ROW()-ROW($D$8)+1 &lt;= ROWS(_xlfn.ANCHORARRAY(_Helper_FilterResults!$A$1)),
    INDEX(_xlfn.ANCHORARRAY(_Helper_FilterResults!$A$1), ROW()-ROW($D$8)+1, 5),
    ""
)</f>
        <v>92056</v>
      </c>
      <c r="I369" s="28" t="str" cm="1">
        <f t="array" ref="I369">IF(
    ROW()-ROW($D$8)+1 &lt;= ROWS(_xlfn.ANCHORARRAY(_Helper_FilterResults!$A$1)),
    INDEX(_xlfn.ANCHORARRAY(_Helper_FilterResults!$A$1), ROW()-ROW($D$8)+1, 6),
    ""
)</f>
        <v>District 74</v>
      </c>
      <c r="J369" s="28" t="str" cm="1">
        <f t="array" ref="J369">IF(
    ROW()-ROW($D$8)+1 &lt;= ROWS(_xlfn.ANCHORARRAY(_Helper_FilterResults!$A$1)),
    INDEX(_xlfn.ANCHORARRAY(_Helper_FilterResults!$A$1), ROW()-ROW($D$8)+1, 7),
    ""
)</f>
        <v>District 38</v>
      </c>
      <c r="K369" s="28" t="str" cm="1">
        <f t="array" ref="K369">IF(
    ROW()-ROW($D$8)+1 &lt;= ROWS(_xlfn.ANCHORARRAY(_Helper_FilterResults!$A$1)),
    INDEX(_xlfn.ANCHORARRAY(_Helper_FilterResults!$A$1), ROW()-ROW($D$8)+1, 8),
    ""
)</f>
        <v>District 49</v>
      </c>
      <c r="L369" s="28" t="str" cm="1">
        <f t="array" ref="L369">IF(
    ROW()-ROW($D$8)+1 &lt;= ROWS(_xlfn.ANCHORARRAY(_Helper_FilterResults!$A$1)),
    INDEX(_xlfn.ANCHORARRAY(_Helper_FilterResults!$A$1), ROW()-ROW($D$8)+1, 9),
    ""
)</f>
        <v>District 48</v>
      </c>
      <c r="M369" s="28" t="str" cm="1">
        <f t="array" ref="M369">IF(
    ROW()-ROW($D$8)+1 &lt;= ROWS(_xlfn.ANCHORARRAY(_Helper_FilterResults!$A$1)),
    INDEX(_xlfn.ANCHORARRAY(_Helper_FilterResults!$A$1), ROW()-ROW($D$8)+1, 10),
    ""
)</f>
        <v>No</v>
      </c>
      <c r="N369" s="34" t="str" cm="1">
        <f t="array" ref="N369">IF(
    ROW()-ROW($D$8)+1 &lt;= ROWS(_xlfn.ANCHORARRAY(_Helper_FilterResults!$A$1)),
    INDEX(_xlfn.ANCHORARRAY(_Helper_FilterResults!$A$1), ROW()-ROW($D$8)+1, 11),
    ""
)</f>
        <v>No</v>
      </c>
      <c r="O369" s="28" t="str" cm="1">
        <f t="array" ref="O369">IF(
    ROW()-ROW($D$8)+1 &lt;= ROWS(_xlfn.ANCHORARRAY(_Helper_FilterResults!$A$1)),
    INDEX(_xlfn.ANCHORARRAY(_Helper_FilterResults!$A$1), ROW()-ROW($D$8)+1, 12),
    ""
)</f>
        <v>NA</v>
      </c>
      <c r="P369" s="33" t="str" cm="1">
        <f t="array" ref="P369">IF(
    ROW()-ROW($D$8)+1 &lt;= ROWS(_xlfn.ANCHORARRAY(_Helper_FilterResults!$A$1)),
    INDEX(_xlfn.ANCHORARRAY(_Helper_FilterResults!$A$1), ROW()-ROW($D$8)+1, 13),
    ""
)</f>
        <v>General Acute Care Hospital</v>
      </c>
      <c r="Q369" s="33" t="str" cm="1">
        <f t="array" ref="Q369">IF(
    ROW()-ROW($D$8)+1 &lt;= ROWS(_xlfn.ANCHORARRAY(_Helper_FilterResults!$A$1)),
    INDEX(_xlfn.ANCHORARRAY(_Helper_FilterResults!$A$1), ROW()-ROW($D$8)+1, 14),
    ""
)</f>
        <v>District</v>
      </c>
    </row>
    <row r="370" spans="4:17" x14ac:dyDescent="0.3">
      <c r="D370" s="5" cm="1">
        <f t="array" ref="D370">IF(
    ROW()-ROW($D$8)+1 &lt;= ROWS(_xlfn.ANCHORARRAY(_Helper_FilterResults!$A$1)),
    INDEX(_xlfn.ANCHORARRAY(_Helper_FilterResults!$A$1), ROW()-ROW($D$8)+1, 1),
    ""
)</f>
        <v>106370782</v>
      </c>
      <c r="E370" s="5" t="str" cm="1">
        <f t="array" ref="E370">IF(
    ROW()-ROW($D$8)+1 &lt;= ROWS(_xlfn.ANCHORARRAY(_Helper_FilterResults!$A$1)),
    INDEX(_xlfn.ANCHORARRAY(_Helper_FilterResults!$A$1), ROW()-ROW($D$8)+1, 2),
    ""
)</f>
        <v>UC SAN DIEGO HEALTH HILLCREST - HILLCREST MEDICAL CENTER</v>
      </c>
      <c r="F370" s="5" t="str" cm="1">
        <f t="array" ref="F370">IF(
    ROW()-ROW($D$8)+1 &lt;= ROWS(_xlfn.ANCHORARRAY(_Helper_FilterResults!$A$1)),
    INDEX(_xlfn.ANCHORARRAY(_Helper_FilterResults!$A$1), ROW()-ROW($D$8)+1, 3),
    ""
)</f>
        <v>200 WEST ARBOR DRIVE</v>
      </c>
      <c r="G370" s="5" t="str" cm="1">
        <f t="array" ref="G370">IF(
    ROW()-ROW($D$8)+1 &lt;= ROWS(_xlfn.ANCHORARRAY(_Helper_FilterResults!$A$1)),
    INDEX(_xlfn.ANCHORARRAY(_Helper_FilterResults!$A$1), ROW()-ROW($D$8)+1, 4),
    ""
)</f>
        <v>SAN DIEGO</v>
      </c>
      <c r="H370" s="5" cm="1">
        <f t="array" ref="H370">IF(
    ROW()-ROW($D$8)+1 &lt;= ROWS(_xlfn.ANCHORARRAY(_Helper_FilterResults!$A$1)),
    INDEX(_xlfn.ANCHORARRAY(_Helper_FilterResults!$A$1), ROW()-ROW($D$8)+1, 5),
    ""
)</f>
        <v>92103</v>
      </c>
      <c r="I370" s="28" t="str" cm="1">
        <f t="array" ref="I370">IF(
    ROW()-ROW($D$8)+1 &lt;= ROWS(_xlfn.ANCHORARRAY(_Helper_FilterResults!$A$1)),
    INDEX(_xlfn.ANCHORARRAY(_Helper_FilterResults!$A$1), ROW()-ROW($D$8)+1, 6),
    ""
)</f>
        <v>District 78</v>
      </c>
      <c r="J370" s="28" t="str" cm="1">
        <f t="array" ref="J370">IF(
    ROW()-ROW($D$8)+1 &lt;= ROWS(_xlfn.ANCHORARRAY(_Helper_FilterResults!$A$1)),
    INDEX(_xlfn.ANCHORARRAY(_Helper_FilterResults!$A$1), ROW()-ROW($D$8)+1, 7),
    ""
)</f>
        <v>District 39</v>
      </c>
      <c r="K370" s="28" t="str" cm="1">
        <f t="array" ref="K370">IF(
    ROW()-ROW($D$8)+1 &lt;= ROWS(_xlfn.ANCHORARRAY(_Helper_FilterResults!$A$1)),
    INDEX(_xlfn.ANCHORARRAY(_Helper_FilterResults!$A$1), ROW()-ROW($D$8)+1, 8),
    ""
)</f>
        <v>District 50</v>
      </c>
      <c r="L370" s="28" t="str" cm="1">
        <f t="array" ref="L370">IF(
    ROW()-ROW($D$8)+1 &lt;= ROWS(_xlfn.ANCHORARRAY(_Helper_FilterResults!$A$1)),
    INDEX(_xlfn.ANCHORARRAY(_Helper_FilterResults!$A$1), ROW()-ROW($D$8)+1, 9),
    ""
)</f>
        <v>District 51</v>
      </c>
      <c r="M370" s="28" t="str" cm="1">
        <f t="array" ref="M370">IF(
    ROW()-ROW($D$8)+1 &lt;= ROWS(_xlfn.ANCHORARRAY(_Helper_FilterResults!$A$1)),
    INDEX(_xlfn.ANCHORARRAY(_Helper_FilterResults!$A$1), ROW()-ROW($D$8)+1, 10),
    ""
)</f>
        <v>Yes</v>
      </c>
      <c r="N370" s="34" t="str" cm="1">
        <f t="array" ref="N370">IF(
    ROW()-ROW($D$8)+1 &lt;= ROWS(_xlfn.ANCHORARRAY(_Helper_FilterResults!$A$1)),
    INDEX(_xlfn.ANCHORARRAY(_Helper_FilterResults!$A$1), ROW()-ROW($D$8)+1, 11),
    ""
)</f>
        <v>No</v>
      </c>
      <c r="O370" s="28" t="str" cm="1">
        <f t="array" ref="O370">IF(
    ROW()-ROW($D$8)+1 &lt;= ROWS(_xlfn.ANCHORARRAY(_Helper_FilterResults!$A$1)),
    INDEX(_xlfn.ANCHORARRAY(_Helper_FilterResults!$A$1), ROW()-ROW($D$8)+1, 12),
    ""
)</f>
        <v>Level I</v>
      </c>
      <c r="P370" s="33" t="str" cm="1">
        <f t="array" ref="P370">IF(
    ROW()-ROW($D$8)+1 &lt;= ROWS(_xlfn.ANCHORARRAY(_Helper_FilterResults!$A$1)),
    INDEX(_xlfn.ANCHORARRAY(_Helper_FilterResults!$A$1), ROW()-ROW($D$8)+1, 13),
    ""
)</f>
        <v>General Acute Care Hospital</v>
      </c>
      <c r="Q370" s="33" t="str" cm="1">
        <f t="array" ref="Q370">IF(
    ROW()-ROW($D$8)+1 &lt;= ROWS(_xlfn.ANCHORARRAY(_Helper_FilterResults!$A$1)),
    INDEX(_xlfn.ANCHORARRAY(_Helper_FilterResults!$A$1), ROW()-ROW($D$8)+1, 14),
    ""
)</f>
        <v>University of California</v>
      </c>
    </row>
    <row r="371" spans="4:17" x14ac:dyDescent="0.3">
      <c r="D371" s="5" cm="1">
        <f t="array" ref="D371">IF(
    ROW()-ROW($D$8)+1 &lt;= ROWS(_xlfn.ANCHORARRAY(_Helper_FilterResults!$A$1)),
    INDEX(_xlfn.ANCHORARRAY(_Helper_FilterResults!$A$1), ROW()-ROW($D$8)+1, 1),
    ""
)</f>
        <v>106370875</v>
      </c>
      <c r="E371" s="5" t="str" cm="1">
        <f t="array" ref="E371">IF(
    ROW()-ROW($D$8)+1 &lt;= ROWS(_xlfn.ANCHORARRAY(_Helper_FilterResults!$A$1)),
    INDEX(_xlfn.ANCHORARRAY(_Helper_FilterResults!$A$1), ROW()-ROW($D$8)+1, 2),
    ""
)</f>
        <v>SHARP CHULA VISTA MEDICAL CENTER</v>
      </c>
      <c r="F371" s="5" t="str" cm="1">
        <f t="array" ref="F371">IF(
    ROW()-ROW($D$8)+1 &lt;= ROWS(_xlfn.ANCHORARRAY(_Helper_FilterResults!$A$1)),
    INDEX(_xlfn.ANCHORARRAY(_Helper_FilterResults!$A$1), ROW()-ROW($D$8)+1, 3),
    ""
)</f>
        <v>751 MEDICAL CENTER COURT</v>
      </c>
      <c r="G371" s="5" t="str" cm="1">
        <f t="array" ref="G371">IF(
    ROW()-ROW($D$8)+1 &lt;= ROWS(_xlfn.ANCHORARRAY(_Helper_FilterResults!$A$1)),
    INDEX(_xlfn.ANCHORARRAY(_Helper_FilterResults!$A$1), ROW()-ROW($D$8)+1, 4),
    ""
)</f>
        <v>CHULA VISTA</v>
      </c>
      <c r="H371" s="5" cm="1">
        <f t="array" ref="H371">IF(
    ROW()-ROW($D$8)+1 &lt;= ROWS(_xlfn.ANCHORARRAY(_Helper_FilterResults!$A$1)),
    INDEX(_xlfn.ANCHORARRAY(_Helper_FilterResults!$A$1), ROW()-ROW($D$8)+1, 5),
    ""
)</f>
        <v>91911</v>
      </c>
      <c r="I371" s="28" t="str" cm="1">
        <f t="array" ref="I371">IF(
    ROW()-ROW($D$8)+1 &lt;= ROWS(_xlfn.ANCHORARRAY(_Helper_FilterResults!$A$1)),
    INDEX(_xlfn.ANCHORARRAY(_Helper_FilterResults!$A$1), ROW()-ROW($D$8)+1, 6),
    ""
)</f>
        <v>District 80</v>
      </c>
      <c r="J371" s="28" t="str" cm="1">
        <f t="array" ref="J371">IF(
    ROW()-ROW($D$8)+1 &lt;= ROWS(_xlfn.ANCHORARRAY(_Helper_FilterResults!$A$1)),
    INDEX(_xlfn.ANCHORARRAY(_Helper_FilterResults!$A$1), ROW()-ROW($D$8)+1, 7),
    ""
)</f>
        <v>District 18</v>
      </c>
      <c r="K371" s="28" t="str" cm="1">
        <f t="array" ref="K371">IF(
    ROW()-ROW($D$8)+1 &lt;= ROWS(_xlfn.ANCHORARRAY(_Helper_FilterResults!$A$1)),
    INDEX(_xlfn.ANCHORARRAY(_Helper_FilterResults!$A$1), ROW()-ROW($D$8)+1, 8),
    ""
)</f>
        <v>District 52</v>
      </c>
      <c r="L371" s="28" t="str" cm="1">
        <f t="array" ref="L371">IF(
    ROW()-ROW($D$8)+1 &lt;= ROWS(_xlfn.ANCHORARRAY(_Helper_FilterResults!$A$1)),
    INDEX(_xlfn.ANCHORARRAY(_Helper_FilterResults!$A$1), ROW()-ROW($D$8)+1, 9),
    ""
)</f>
        <v>District 52</v>
      </c>
      <c r="M371" s="28" t="str" cm="1">
        <f t="array" ref="M371">IF(
    ROW()-ROW($D$8)+1 &lt;= ROWS(_xlfn.ANCHORARRAY(_Helper_FilterResults!$A$1)),
    INDEX(_xlfn.ANCHORARRAY(_Helper_FilterResults!$A$1), ROW()-ROW($D$8)+1, 10),
    ""
)</f>
        <v>No</v>
      </c>
      <c r="N371" s="34" t="str" cm="1">
        <f t="array" ref="N371">IF(
    ROW()-ROW($D$8)+1 &lt;= ROWS(_xlfn.ANCHORARRAY(_Helper_FilterResults!$A$1)),
    INDEX(_xlfn.ANCHORARRAY(_Helper_FilterResults!$A$1), ROW()-ROW($D$8)+1, 11),
    ""
)</f>
        <v>No</v>
      </c>
      <c r="O371" s="28" t="str" cm="1">
        <f t="array" ref="O371">IF(
    ROW()-ROW($D$8)+1 &lt;= ROWS(_xlfn.ANCHORARRAY(_Helper_FilterResults!$A$1)),
    INDEX(_xlfn.ANCHORARRAY(_Helper_FilterResults!$A$1), ROW()-ROW($D$8)+1, 12),
    ""
)</f>
        <v>NA</v>
      </c>
      <c r="P371" s="33" t="str" cm="1">
        <f t="array" ref="P371">IF(
    ROW()-ROW($D$8)+1 &lt;= ROWS(_xlfn.ANCHORARRAY(_Helper_FilterResults!$A$1)),
    INDEX(_xlfn.ANCHORARRAY(_Helper_FilterResults!$A$1), ROW()-ROW($D$8)+1, 13),
    ""
)</f>
        <v>General Acute Care Hospital</v>
      </c>
      <c r="Q371" s="33" t="str" cm="1">
        <f t="array" ref="Q371">IF(
    ROW()-ROW($D$8)+1 &lt;= ROWS(_xlfn.ANCHORARRAY(_Helper_FilterResults!$A$1)),
    INDEX(_xlfn.ANCHORARRAY(_Helper_FilterResults!$A$1), ROW()-ROW($D$8)+1, 14),
    ""
)</f>
        <v>Non-Profit Corporation</v>
      </c>
    </row>
    <row r="372" spans="4:17" x14ac:dyDescent="0.3">
      <c r="D372" s="5" cm="1">
        <f t="array" ref="D372">IF(
    ROW()-ROW($D$8)+1 &lt;= ROWS(_xlfn.ANCHORARRAY(_Helper_FilterResults!$A$1)),
    INDEX(_xlfn.ANCHORARRAY(_Helper_FilterResults!$A$1), ROW()-ROW($D$8)+1, 1),
    ""
)</f>
        <v>106370977</v>
      </c>
      <c r="E372" s="5" t="str" cm="1">
        <f t="array" ref="E372">IF(
    ROW()-ROW($D$8)+1 &lt;= ROWS(_xlfn.ANCHORARRAY(_Helper_FilterResults!$A$1)),
    INDEX(_xlfn.ANCHORARRAY(_Helper_FilterResults!$A$1), ROW()-ROW($D$8)+1, 2),
    ""
)</f>
        <v>PALOMAR MEDICAL CENTER POWAY</v>
      </c>
      <c r="F372" s="5" t="str" cm="1">
        <f t="array" ref="F372">IF(
    ROW()-ROW($D$8)+1 &lt;= ROWS(_xlfn.ANCHORARRAY(_Helper_FilterResults!$A$1)),
    INDEX(_xlfn.ANCHORARRAY(_Helper_FilterResults!$A$1), ROW()-ROW($D$8)+1, 3),
    ""
)</f>
        <v>15615 POMERADO ROAD</v>
      </c>
      <c r="G372" s="5" t="str" cm="1">
        <f t="array" ref="G372">IF(
    ROW()-ROW($D$8)+1 &lt;= ROWS(_xlfn.ANCHORARRAY(_Helper_FilterResults!$A$1)),
    INDEX(_xlfn.ANCHORARRAY(_Helper_FilterResults!$A$1), ROW()-ROW($D$8)+1, 4),
    ""
)</f>
        <v>POWAY</v>
      </c>
      <c r="H372" s="5" cm="1">
        <f t="array" ref="H372">IF(
    ROW()-ROW($D$8)+1 &lt;= ROWS(_xlfn.ANCHORARRAY(_Helper_FilterResults!$A$1)),
    INDEX(_xlfn.ANCHORARRAY(_Helper_FilterResults!$A$1), ROW()-ROW($D$8)+1, 5),
    ""
)</f>
        <v>92064</v>
      </c>
      <c r="I372" s="28" t="str" cm="1">
        <f t="array" ref="I372">IF(
    ROW()-ROW($D$8)+1 &lt;= ROWS(_xlfn.ANCHORARRAY(_Helper_FilterResults!$A$1)),
    INDEX(_xlfn.ANCHORARRAY(_Helper_FilterResults!$A$1), ROW()-ROW($D$8)+1, 6),
    ""
)</f>
        <v>District 75</v>
      </c>
      <c r="J372" s="28" t="str" cm="1">
        <f t="array" ref="J372">IF(
    ROW()-ROW($D$8)+1 &lt;= ROWS(_xlfn.ANCHORARRAY(_Helper_FilterResults!$A$1)),
    INDEX(_xlfn.ANCHORARRAY(_Helper_FilterResults!$A$1), ROW()-ROW($D$8)+1, 7),
    ""
)</f>
        <v>District 40</v>
      </c>
      <c r="K372" s="28" t="str" cm="1">
        <f t="array" ref="K372">IF(
    ROW()-ROW($D$8)+1 &lt;= ROWS(_xlfn.ANCHORARRAY(_Helper_FilterResults!$A$1)),
    INDEX(_xlfn.ANCHORARRAY(_Helper_FilterResults!$A$1), ROW()-ROW($D$8)+1, 8),
    ""
)</f>
        <v>District 48</v>
      </c>
      <c r="L372" s="28" t="str" cm="1">
        <f t="array" ref="L372">IF(
    ROW()-ROW($D$8)+1 &lt;= ROWS(_xlfn.ANCHORARRAY(_Helper_FilterResults!$A$1)),
    INDEX(_xlfn.ANCHORARRAY(_Helper_FilterResults!$A$1), ROW()-ROW($D$8)+1, 9),
    ""
)</f>
        <v>District 50</v>
      </c>
      <c r="M372" s="28" t="str" cm="1">
        <f t="array" ref="M372">IF(
    ROW()-ROW($D$8)+1 &lt;= ROWS(_xlfn.ANCHORARRAY(_Helper_FilterResults!$A$1)),
    INDEX(_xlfn.ANCHORARRAY(_Helper_FilterResults!$A$1), ROW()-ROW($D$8)+1, 10),
    ""
)</f>
        <v>No</v>
      </c>
      <c r="N372" s="34" t="str" cm="1">
        <f t="array" ref="N372">IF(
    ROW()-ROW($D$8)+1 &lt;= ROWS(_xlfn.ANCHORARRAY(_Helper_FilterResults!$A$1)),
    INDEX(_xlfn.ANCHORARRAY(_Helper_FilterResults!$A$1), ROW()-ROW($D$8)+1, 11),
    ""
)</f>
        <v>No</v>
      </c>
      <c r="O372" s="28" t="str" cm="1">
        <f t="array" ref="O372">IF(
    ROW()-ROW($D$8)+1 &lt;= ROWS(_xlfn.ANCHORARRAY(_Helper_FilterResults!$A$1)),
    INDEX(_xlfn.ANCHORARRAY(_Helper_FilterResults!$A$1), ROW()-ROW($D$8)+1, 12),
    ""
)</f>
        <v>NA</v>
      </c>
      <c r="P372" s="33" t="str" cm="1">
        <f t="array" ref="P372">IF(
    ROW()-ROW($D$8)+1 &lt;= ROWS(_xlfn.ANCHORARRAY(_Helper_FilterResults!$A$1)),
    INDEX(_xlfn.ANCHORARRAY(_Helper_FilterResults!$A$1), ROW()-ROW($D$8)+1, 13),
    ""
)</f>
        <v>General Acute Care Hospital</v>
      </c>
      <c r="Q372" s="33" t="str" cm="1">
        <f t="array" ref="Q372">IF(
    ROW()-ROW($D$8)+1 &lt;= ROWS(_xlfn.ANCHORARRAY(_Helper_FilterResults!$A$1)),
    INDEX(_xlfn.ANCHORARRAY(_Helper_FilterResults!$A$1), ROW()-ROW($D$8)+1, 14),
    ""
)</f>
        <v>District</v>
      </c>
    </row>
    <row r="373" spans="4:17" x14ac:dyDescent="0.3">
      <c r="D373" s="5" cm="1">
        <f t="array" ref="D373">IF(
    ROW()-ROW($D$8)+1 &lt;= ROWS(_xlfn.ANCHORARRAY(_Helper_FilterResults!$A$1)),
    INDEX(_xlfn.ANCHORARRAY(_Helper_FilterResults!$A$1), ROW()-ROW($D$8)+1, 1),
    ""
)</f>
        <v>106371256</v>
      </c>
      <c r="E373" s="5" t="str" cm="1">
        <f t="array" ref="E373">IF(
    ROW()-ROW($D$8)+1 &lt;= ROWS(_xlfn.ANCHORARRAY(_Helper_FilterResults!$A$1)),
    INDEX(_xlfn.ANCHORARRAY(_Helper_FilterResults!$A$1), ROW()-ROW($D$8)+1, 2),
    ""
)</f>
        <v>SCRIPPS GREEN HOSPITAL</v>
      </c>
      <c r="F373" s="5" t="str" cm="1">
        <f t="array" ref="F373">IF(
    ROW()-ROW($D$8)+1 &lt;= ROWS(_xlfn.ANCHORARRAY(_Helper_FilterResults!$A$1)),
    INDEX(_xlfn.ANCHORARRAY(_Helper_FilterResults!$A$1), ROW()-ROW($D$8)+1, 3),
    ""
)</f>
        <v>10666 NORTH TORREY PINES ROAD</v>
      </c>
      <c r="G373" s="5" t="str" cm="1">
        <f t="array" ref="G373">IF(
    ROW()-ROW($D$8)+1 &lt;= ROWS(_xlfn.ANCHORARRAY(_Helper_FilterResults!$A$1)),
    INDEX(_xlfn.ANCHORARRAY(_Helper_FilterResults!$A$1), ROW()-ROW($D$8)+1, 4),
    ""
)</f>
        <v>LA JOLLA</v>
      </c>
      <c r="H373" s="5" cm="1">
        <f t="array" ref="H373">IF(
    ROW()-ROW($D$8)+1 &lt;= ROWS(_xlfn.ANCHORARRAY(_Helper_FilterResults!$A$1)),
    INDEX(_xlfn.ANCHORARRAY(_Helper_FilterResults!$A$1), ROW()-ROW($D$8)+1, 5),
    ""
)</f>
        <v>92037</v>
      </c>
      <c r="I373" s="28" t="str" cm="1">
        <f t="array" ref="I373">IF(
    ROW()-ROW($D$8)+1 &lt;= ROWS(_xlfn.ANCHORARRAY(_Helper_FilterResults!$A$1)),
    INDEX(_xlfn.ANCHORARRAY(_Helper_FilterResults!$A$1), ROW()-ROW($D$8)+1, 6),
    ""
)</f>
        <v>District 77</v>
      </c>
      <c r="J373" s="28" t="str" cm="1">
        <f t="array" ref="J373">IF(
    ROW()-ROW($D$8)+1 &lt;= ROWS(_xlfn.ANCHORARRAY(_Helper_FilterResults!$A$1)),
    INDEX(_xlfn.ANCHORARRAY(_Helper_FilterResults!$A$1), ROW()-ROW($D$8)+1, 7),
    ""
)</f>
        <v>District 38</v>
      </c>
      <c r="K373" s="28" t="str" cm="1">
        <f t="array" ref="K373">IF(
    ROW()-ROW($D$8)+1 &lt;= ROWS(_xlfn.ANCHORARRAY(_Helper_FilterResults!$A$1)),
    INDEX(_xlfn.ANCHORARRAY(_Helper_FilterResults!$A$1), ROW()-ROW($D$8)+1, 8),
    ""
)</f>
        <v>District 50</v>
      </c>
      <c r="L373" s="28" t="str" cm="1">
        <f t="array" ref="L373">IF(
    ROW()-ROW($D$8)+1 &lt;= ROWS(_xlfn.ANCHORARRAY(_Helper_FilterResults!$A$1)),
    INDEX(_xlfn.ANCHORARRAY(_Helper_FilterResults!$A$1), ROW()-ROW($D$8)+1, 9),
    ""
)</f>
        <v>District 49</v>
      </c>
      <c r="M373" s="28" t="str" cm="1">
        <f t="array" ref="M373">IF(
    ROW()-ROW($D$8)+1 &lt;= ROWS(_xlfn.ANCHORARRAY(_Helper_FilterResults!$A$1)),
    INDEX(_xlfn.ANCHORARRAY(_Helper_FilterResults!$A$1), ROW()-ROW($D$8)+1, 10),
    ""
)</f>
        <v>No</v>
      </c>
      <c r="N373" s="34" t="str" cm="1">
        <f t="array" ref="N373">IF(
    ROW()-ROW($D$8)+1 &lt;= ROWS(_xlfn.ANCHORARRAY(_Helper_FilterResults!$A$1)),
    INDEX(_xlfn.ANCHORARRAY(_Helper_FilterResults!$A$1), ROW()-ROW($D$8)+1, 11),
    ""
)</f>
        <v>No</v>
      </c>
      <c r="O373" s="28" t="str" cm="1">
        <f t="array" ref="O373">IF(
    ROW()-ROW($D$8)+1 &lt;= ROWS(_xlfn.ANCHORARRAY(_Helper_FilterResults!$A$1)),
    INDEX(_xlfn.ANCHORARRAY(_Helper_FilterResults!$A$1), ROW()-ROW($D$8)+1, 12),
    ""
)</f>
        <v>NA</v>
      </c>
      <c r="P373" s="33" t="str" cm="1">
        <f t="array" ref="P373">IF(
    ROW()-ROW($D$8)+1 &lt;= ROWS(_xlfn.ANCHORARRAY(_Helper_FilterResults!$A$1)),
    INDEX(_xlfn.ANCHORARRAY(_Helper_FilterResults!$A$1), ROW()-ROW($D$8)+1, 13),
    ""
)</f>
        <v>General Acute Care Hospital</v>
      </c>
      <c r="Q373" s="33" t="str" cm="1">
        <f t="array" ref="Q373">IF(
    ROW()-ROW($D$8)+1 &lt;= ROWS(_xlfn.ANCHORARRAY(_Helper_FilterResults!$A$1)),
    INDEX(_xlfn.ANCHORARRAY(_Helper_FilterResults!$A$1), ROW()-ROW($D$8)+1, 14),
    ""
)</f>
        <v>Non-Profit Corporation</v>
      </c>
    </row>
    <row r="374" spans="4:17" x14ac:dyDescent="0.3">
      <c r="D374" s="5" cm="1">
        <f t="array" ref="D374">IF(
    ROW()-ROW($D$8)+1 &lt;= ROWS(_xlfn.ANCHORARRAY(_Helper_FilterResults!$A$1)),
    INDEX(_xlfn.ANCHORARRAY(_Helper_FilterResults!$A$1), ROW()-ROW($D$8)+1, 1),
    ""
)</f>
        <v>106371394</v>
      </c>
      <c r="E374" s="5" t="str" cm="1">
        <f t="array" ref="E374">IF(
    ROW()-ROW($D$8)+1 &lt;= ROWS(_xlfn.ANCHORARRAY(_Helper_FilterResults!$A$1)),
    INDEX(_xlfn.ANCHORARRAY(_Helper_FilterResults!$A$1), ROW()-ROW($D$8)+1, 2),
    ""
)</f>
        <v>SCRIPPS MEMORIAL HOSPITAL - ENCINITAS</v>
      </c>
      <c r="F374" s="5" t="str" cm="1">
        <f t="array" ref="F374">IF(
    ROW()-ROW($D$8)+1 &lt;= ROWS(_xlfn.ANCHORARRAY(_Helper_FilterResults!$A$1)),
    INDEX(_xlfn.ANCHORARRAY(_Helper_FilterResults!$A$1), ROW()-ROW($D$8)+1, 3),
    ""
)</f>
        <v>354 SANTA FE DRIVE</v>
      </c>
      <c r="G374" s="5" t="str" cm="1">
        <f t="array" ref="G374">IF(
    ROW()-ROW($D$8)+1 &lt;= ROWS(_xlfn.ANCHORARRAY(_Helper_FilterResults!$A$1)),
    INDEX(_xlfn.ANCHORARRAY(_Helper_FilterResults!$A$1), ROW()-ROW($D$8)+1, 4),
    ""
)</f>
        <v>ENCINITAS</v>
      </c>
      <c r="H374" s="5" cm="1">
        <f t="array" ref="H374">IF(
    ROW()-ROW($D$8)+1 &lt;= ROWS(_xlfn.ANCHORARRAY(_Helper_FilterResults!$A$1)),
    INDEX(_xlfn.ANCHORARRAY(_Helper_FilterResults!$A$1), ROW()-ROW($D$8)+1, 5),
    ""
)</f>
        <v>92024</v>
      </c>
      <c r="I374" s="28" t="str" cm="1">
        <f t="array" ref="I374">IF(
    ROW()-ROW($D$8)+1 &lt;= ROWS(_xlfn.ANCHORARRAY(_Helper_FilterResults!$A$1)),
    INDEX(_xlfn.ANCHORARRAY(_Helper_FilterResults!$A$1), ROW()-ROW($D$8)+1, 6),
    ""
)</f>
        <v>District 77</v>
      </c>
      <c r="J374" s="28" t="str" cm="1">
        <f t="array" ref="J374">IF(
    ROW()-ROW($D$8)+1 &lt;= ROWS(_xlfn.ANCHORARRAY(_Helper_FilterResults!$A$1)),
    INDEX(_xlfn.ANCHORARRAY(_Helper_FilterResults!$A$1), ROW()-ROW($D$8)+1, 7),
    ""
)</f>
        <v>District 38</v>
      </c>
      <c r="K374" s="28" t="str" cm="1">
        <f t="array" ref="K374">IF(
    ROW()-ROW($D$8)+1 &lt;= ROWS(_xlfn.ANCHORARRAY(_Helper_FilterResults!$A$1)),
    INDEX(_xlfn.ANCHORARRAY(_Helper_FilterResults!$A$1), ROW()-ROW($D$8)+1, 8),
    ""
)</f>
        <v>District 49</v>
      </c>
      <c r="L374" s="28" t="str" cm="1">
        <f t="array" ref="L374">IF(
    ROW()-ROW($D$8)+1 &lt;= ROWS(_xlfn.ANCHORARRAY(_Helper_FilterResults!$A$1)),
    INDEX(_xlfn.ANCHORARRAY(_Helper_FilterResults!$A$1), ROW()-ROW($D$8)+1, 9),
    ""
)</f>
        <v>District 49</v>
      </c>
      <c r="M374" s="28" t="str" cm="1">
        <f t="array" ref="M374">IF(
    ROW()-ROW($D$8)+1 &lt;= ROWS(_xlfn.ANCHORARRAY(_Helper_FilterResults!$A$1)),
    INDEX(_xlfn.ANCHORARRAY(_Helper_FilterResults!$A$1), ROW()-ROW($D$8)+1, 10),
    ""
)</f>
        <v>No</v>
      </c>
      <c r="N374" s="34" t="str" cm="1">
        <f t="array" ref="N374">IF(
    ROW()-ROW($D$8)+1 &lt;= ROWS(_xlfn.ANCHORARRAY(_Helper_FilterResults!$A$1)),
    INDEX(_xlfn.ANCHORARRAY(_Helper_FilterResults!$A$1), ROW()-ROW($D$8)+1, 11),
    ""
)</f>
        <v>No</v>
      </c>
      <c r="O374" s="28" t="str" cm="1">
        <f t="array" ref="O374">IF(
    ROW()-ROW($D$8)+1 &lt;= ROWS(_xlfn.ANCHORARRAY(_Helper_FilterResults!$A$1)),
    INDEX(_xlfn.ANCHORARRAY(_Helper_FilterResults!$A$1), ROW()-ROW($D$8)+1, 12),
    ""
)</f>
        <v>NA</v>
      </c>
      <c r="P374" s="33" t="str" cm="1">
        <f t="array" ref="P374">IF(
    ROW()-ROW($D$8)+1 &lt;= ROWS(_xlfn.ANCHORARRAY(_Helper_FilterResults!$A$1)),
    INDEX(_xlfn.ANCHORARRAY(_Helper_FilterResults!$A$1), ROW()-ROW($D$8)+1, 13),
    ""
)</f>
        <v>General Acute Care Hospital</v>
      </c>
      <c r="Q374" s="33" t="str" cm="1">
        <f t="array" ref="Q374">IF(
    ROW()-ROW($D$8)+1 &lt;= ROWS(_xlfn.ANCHORARRAY(_Helper_FilterResults!$A$1)),
    INDEX(_xlfn.ANCHORARRAY(_Helper_FilterResults!$A$1), ROW()-ROW($D$8)+1, 14),
    ""
)</f>
        <v>Non-Profit Corporation</v>
      </c>
    </row>
    <row r="375" spans="4:17" x14ac:dyDescent="0.3">
      <c r="D375" s="5" cm="1">
        <f t="array" ref="D375">IF(
    ROW()-ROW($D$8)+1 &lt;= ROWS(_xlfn.ANCHORARRAY(_Helper_FilterResults!$A$1)),
    INDEX(_xlfn.ANCHORARRAY(_Helper_FilterResults!$A$1), ROW()-ROW($D$8)+1, 1),
    ""
)</f>
        <v>106374024</v>
      </c>
      <c r="E375" s="5" t="str" cm="1">
        <f t="array" ref="E375">IF(
    ROW()-ROW($D$8)+1 &lt;= ROWS(_xlfn.ANCHORARRAY(_Helper_FilterResults!$A$1)),
    INDEX(_xlfn.ANCHORARRAY(_Helper_FilterResults!$A$1), ROW()-ROW($D$8)+1, 2),
    ""
)</f>
        <v>AURORA SAN DIEGO</v>
      </c>
      <c r="F375" s="5" t="str" cm="1">
        <f t="array" ref="F375">IF(
    ROW()-ROW($D$8)+1 &lt;= ROWS(_xlfn.ANCHORARRAY(_Helper_FilterResults!$A$1)),
    INDEX(_xlfn.ANCHORARRAY(_Helper_FilterResults!$A$1), ROW()-ROW($D$8)+1, 3),
    ""
)</f>
        <v>11878 AVENUE OF INDUSTRY</v>
      </c>
      <c r="G375" s="5" t="str" cm="1">
        <f t="array" ref="G375">IF(
    ROW()-ROW($D$8)+1 &lt;= ROWS(_xlfn.ANCHORARRAY(_Helper_FilterResults!$A$1)),
    INDEX(_xlfn.ANCHORARRAY(_Helper_FilterResults!$A$1), ROW()-ROW($D$8)+1, 4),
    ""
)</f>
        <v>SAN DIEGO</v>
      </c>
      <c r="H375" s="5" cm="1">
        <f t="array" ref="H375">IF(
    ROW()-ROW($D$8)+1 &lt;= ROWS(_xlfn.ANCHORARRAY(_Helper_FilterResults!$A$1)),
    INDEX(_xlfn.ANCHORARRAY(_Helper_FilterResults!$A$1), ROW()-ROW($D$8)+1, 5),
    ""
)</f>
        <v>92128</v>
      </c>
      <c r="I375" s="28" t="str" cm="1">
        <f t="array" ref="I375">IF(
    ROW()-ROW($D$8)+1 &lt;= ROWS(_xlfn.ANCHORARRAY(_Helper_FilterResults!$A$1)),
    INDEX(_xlfn.ANCHORARRAY(_Helper_FilterResults!$A$1), ROW()-ROW($D$8)+1, 6),
    ""
)</f>
        <v>District 76</v>
      </c>
      <c r="J375" s="28" t="str" cm="1">
        <f t="array" ref="J375">IF(
    ROW()-ROW($D$8)+1 &lt;= ROWS(_xlfn.ANCHORARRAY(_Helper_FilterResults!$A$1)),
    INDEX(_xlfn.ANCHORARRAY(_Helper_FilterResults!$A$1), ROW()-ROW($D$8)+1, 7),
    ""
)</f>
        <v>District 40</v>
      </c>
      <c r="K375" s="28" t="str" cm="1">
        <f t="array" ref="K375">IF(
    ROW()-ROW($D$8)+1 &lt;= ROWS(_xlfn.ANCHORARRAY(_Helper_FilterResults!$A$1)),
    INDEX(_xlfn.ANCHORARRAY(_Helper_FilterResults!$A$1), ROW()-ROW($D$8)+1, 8),
    ""
)</f>
        <v>District 51</v>
      </c>
      <c r="L375" s="28" t="str" cm="1">
        <f t="array" ref="L375">IF(
    ROW()-ROW($D$8)+1 &lt;= ROWS(_xlfn.ANCHORARRAY(_Helper_FilterResults!$A$1)),
    INDEX(_xlfn.ANCHORARRAY(_Helper_FilterResults!$A$1), ROW()-ROW($D$8)+1, 9),
    ""
)</f>
        <v>District 50</v>
      </c>
      <c r="M375" s="28" t="str" cm="1">
        <f t="array" ref="M375">IF(
    ROW()-ROW($D$8)+1 &lt;= ROWS(_xlfn.ANCHORARRAY(_Helper_FilterResults!$A$1)),
    INDEX(_xlfn.ANCHORARRAY(_Helper_FilterResults!$A$1), ROW()-ROW($D$8)+1, 10),
    ""
)</f>
        <v>No</v>
      </c>
      <c r="N375" s="34" t="str" cm="1">
        <f t="array" ref="N375">IF(
    ROW()-ROW($D$8)+1 &lt;= ROWS(_xlfn.ANCHORARRAY(_Helper_FilterResults!$A$1)),
    INDEX(_xlfn.ANCHORARRAY(_Helper_FilterResults!$A$1), ROW()-ROW($D$8)+1, 11),
    ""
)</f>
        <v>No</v>
      </c>
      <c r="O375" s="28" t="str" cm="1">
        <f t="array" ref="O375">IF(
    ROW()-ROW($D$8)+1 &lt;= ROWS(_xlfn.ANCHORARRAY(_Helper_FilterResults!$A$1)),
    INDEX(_xlfn.ANCHORARRAY(_Helper_FilterResults!$A$1), ROW()-ROW($D$8)+1, 12),
    ""
)</f>
        <v>NA</v>
      </c>
      <c r="P375" s="33" t="str" cm="1">
        <f t="array" ref="P375">IF(
    ROW()-ROW($D$8)+1 &lt;= ROWS(_xlfn.ANCHORARRAY(_Helper_FilterResults!$A$1)),
    INDEX(_xlfn.ANCHORARRAY(_Helper_FilterResults!$A$1), ROW()-ROW($D$8)+1, 13),
    ""
)</f>
        <v>Acute Psychiatric Hospital</v>
      </c>
      <c r="Q375" s="33" t="str" cm="1">
        <f t="array" ref="Q375">IF(
    ROW()-ROW($D$8)+1 &lt;= ROWS(_xlfn.ANCHORARRAY(_Helper_FilterResults!$A$1)),
    INDEX(_xlfn.ANCHORARRAY(_Helper_FilterResults!$A$1), ROW()-ROW($D$8)+1, 14),
    ""
)</f>
        <v>Investor - LLC</v>
      </c>
    </row>
    <row r="376" spans="4:17" x14ac:dyDescent="0.3">
      <c r="D376" s="5" cm="1">
        <f t="array" ref="D376">IF(
    ROW()-ROW($D$8)+1 &lt;= ROWS(_xlfn.ANCHORARRAY(_Helper_FilterResults!$A$1)),
    INDEX(_xlfn.ANCHORARRAY(_Helper_FilterResults!$A$1), ROW()-ROW($D$8)+1, 1),
    ""
)</f>
        <v>106374049</v>
      </c>
      <c r="E376" s="5" t="str" cm="1">
        <f t="array" ref="E376">IF(
    ROW()-ROW($D$8)+1 &lt;= ROWS(_xlfn.ANCHORARRAY(_Helper_FilterResults!$A$1)),
    INDEX(_xlfn.ANCHORARRAY(_Helper_FilterResults!$A$1), ROW()-ROW($D$8)+1, 2),
    ""
)</f>
        <v>SHARP MCDONALD CENTER</v>
      </c>
      <c r="F376" s="5" t="str" cm="1">
        <f t="array" ref="F376">IF(
    ROW()-ROW($D$8)+1 &lt;= ROWS(_xlfn.ANCHORARRAY(_Helper_FilterResults!$A$1)),
    INDEX(_xlfn.ANCHORARRAY(_Helper_FilterResults!$A$1), ROW()-ROW($D$8)+1, 3),
    ""
)</f>
        <v>7989 LINDA VISTA ROAD</v>
      </c>
      <c r="G376" s="5" t="str" cm="1">
        <f t="array" ref="G376">IF(
    ROW()-ROW($D$8)+1 &lt;= ROWS(_xlfn.ANCHORARRAY(_Helper_FilterResults!$A$1)),
    INDEX(_xlfn.ANCHORARRAY(_Helper_FilterResults!$A$1), ROW()-ROW($D$8)+1, 4),
    ""
)</f>
        <v>SAN DIEGO</v>
      </c>
      <c r="H376" s="5" cm="1">
        <f t="array" ref="H376">IF(
    ROW()-ROW($D$8)+1 &lt;= ROWS(_xlfn.ANCHORARRAY(_Helper_FilterResults!$A$1)),
    INDEX(_xlfn.ANCHORARRAY(_Helper_FilterResults!$A$1), ROW()-ROW($D$8)+1, 5),
    ""
)</f>
        <v>92111</v>
      </c>
      <c r="I376" s="28" t="str" cm="1">
        <f t="array" ref="I376">IF(
    ROW()-ROW($D$8)+1 &lt;= ROWS(_xlfn.ANCHORARRAY(_Helper_FilterResults!$A$1)),
    INDEX(_xlfn.ANCHORARRAY(_Helper_FilterResults!$A$1), ROW()-ROW($D$8)+1, 6),
    ""
)</f>
        <v>District 78</v>
      </c>
      <c r="J376" s="28" t="str" cm="1">
        <f t="array" ref="J376">IF(
    ROW()-ROW($D$8)+1 &lt;= ROWS(_xlfn.ANCHORARRAY(_Helper_FilterResults!$A$1)),
    INDEX(_xlfn.ANCHORARRAY(_Helper_FilterResults!$A$1), ROW()-ROW($D$8)+1, 7),
    ""
)</f>
        <v>District 39</v>
      </c>
      <c r="K376" s="28" t="str" cm="1">
        <f t="array" ref="K376">IF(
    ROW()-ROW($D$8)+1 &lt;= ROWS(_xlfn.ANCHORARRAY(_Helper_FilterResults!$A$1)),
    INDEX(_xlfn.ANCHORARRAY(_Helper_FilterResults!$A$1), ROW()-ROW($D$8)+1, 8),
    ""
)</f>
        <v>District 51</v>
      </c>
      <c r="L376" s="28" t="str" cm="1">
        <f t="array" ref="L376">IF(
    ROW()-ROW($D$8)+1 &lt;= ROWS(_xlfn.ANCHORARRAY(_Helper_FilterResults!$A$1)),
    INDEX(_xlfn.ANCHORARRAY(_Helper_FilterResults!$A$1), ROW()-ROW($D$8)+1, 9),
    ""
)</f>
        <v>District 50</v>
      </c>
      <c r="M376" s="28" t="str" cm="1">
        <f t="array" ref="M376">IF(
    ROW()-ROW($D$8)+1 &lt;= ROWS(_xlfn.ANCHORARRAY(_Helper_FilterResults!$A$1)),
    INDEX(_xlfn.ANCHORARRAY(_Helper_FilterResults!$A$1), ROW()-ROW($D$8)+1, 10),
    ""
)</f>
        <v>No</v>
      </c>
      <c r="N376" s="34" t="str" cm="1">
        <f t="array" ref="N376">IF(
    ROW()-ROW($D$8)+1 &lt;= ROWS(_xlfn.ANCHORARRAY(_Helper_FilterResults!$A$1)),
    INDEX(_xlfn.ANCHORARRAY(_Helper_FilterResults!$A$1), ROW()-ROW($D$8)+1, 11),
    ""
)</f>
        <v>No</v>
      </c>
      <c r="O376" s="28" t="str" cm="1">
        <f t="array" ref="O376">IF(
    ROW()-ROW($D$8)+1 &lt;= ROWS(_xlfn.ANCHORARRAY(_Helper_FilterResults!$A$1)),
    INDEX(_xlfn.ANCHORARRAY(_Helper_FilterResults!$A$1), ROW()-ROW($D$8)+1, 12),
    ""
)</f>
        <v>NA</v>
      </c>
      <c r="P376" s="33" t="str" cm="1">
        <f t="array" ref="P376">IF(
    ROW()-ROW($D$8)+1 &lt;= ROWS(_xlfn.ANCHORARRAY(_Helper_FilterResults!$A$1)),
    INDEX(_xlfn.ANCHORARRAY(_Helper_FilterResults!$A$1), ROW()-ROW($D$8)+1, 13),
    ""
)</f>
        <v>Chemical Dep. Recovery Hospital</v>
      </c>
      <c r="Q376" s="33" t="str" cm="1">
        <f t="array" ref="Q376">IF(
    ROW()-ROW($D$8)+1 &lt;= ROWS(_xlfn.ANCHORARRAY(_Helper_FilterResults!$A$1)),
    INDEX(_xlfn.ANCHORARRAY(_Helper_FilterResults!$A$1), ROW()-ROW($D$8)+1, 14),
    ""
)</f>
        <v>Non-Profit Corporation</v>
      </c>
    </row>
    <row r="377" spans="4:17" x14ac:dyDescent="0.3">
      <c r="D377" s="5" cm="1">
        <f t="array" ref="D377">IF(
    ROW()-ROW($D$8)+1 &lt;= ROWS(_xlfn.ANCHORARRAY(_Helper_FilterResults!$A$1)),
    INDEX(_xlfn.ANCHORARRAY(_Helper_FilterResults!$A$1), ROW()-ROW($D$8)+1, 1),
    ""
)</f>
        <v>106374055</v>
      </c>
      <c r="E377" s="5" t="str" cm="1">
        <f t="array" ref="E377">IF(
    ROW()-ROW($D$8)+1 &lt;= ROWS(_xlfn.ANCHORARRAY(_Helper_FilterResults!$A$1)),
    INDEX(_xlfn.ANCHORARRAY(_Helper_FilterResults!$A$1), ROW()-ROW($D$8)+1, 2),
    ""
)</f>
        <v>SAN DIEGO COUNTY PSYCHIATRIC HOSPITAL</v>
      </c>
      <c r="F377" s="5" t="str" cm="1">
        <f t="array" ref="F377">IF(
    ROW()-ROW($D$8)+1 &lt;= ROWS(_xlfn.ANCHORARRAY(_Helper_FilterResults!$A$1)),
    INDEX(_xlfn.ANCHORARRAY(_Helper_FilterResults!$A$1), ROW()-ROW($D$8)+1, 3),
    ""
)</f>
        <v>3853 ROSECRANS STREET</v>
      </c>
      <c r="G377" s="5" t="str" cm="1">
        <f t="array" ref="G377">IF(
    ROW()-ROW($D$8)+1 &lt;= ROWS(_xlfn.ANCHORARRAY(_Helper_FilterResults!$A$1)),
    INDEX(_xlfn.ANCHORARRAY(_Helper_FilterResults!$A$1), ROW()-ROW($D$8)+1, 4),
    ""
)</f>
        <v>SAN DIEGO</v>
      </c>
      <c r="H377" s="5" cm="1">
        <f t="array" ref="H377">IF(
    ROW()-ROW($D$8)+1 &lt;= ROWS(_xlfn.ANCHORARRAY(_Helper_FilterResults!$A$1)),
    INDEX(_xlfn.ANCHORARRAY(_Helper_FilterResults!$A$1), ROW()-ROW($D$8)+1, 5),
    ""
)</f>
        <v>92110</v>
      </c>
      <c r="I377" s="28" t="str" cm="1">
        <f t="array" ref="I377">IF(
    ROW()-ROW($D$8)+1 &lt;= ROWS(_xlfn.ANCHORARRAY(_Helper_FilterResults!$A$1)),
    INDEX(_xlfn.ANCHORARRAY(_Helper_FilterResults!$A$1), ROW()-ROW($D$8)+1, 6),
    ""
)</f>
        <v>District 77</v>
      </c>
      <c r="J377" s="28" t="str" cm="1">
        <f t="array" ref="J377">IF(
    ROW()-ROW($D$8)+1 &lt;= ROWS(_xlfn.ANCHORARRAY(_Helper_FilterResults!$A$1)),
    INDEX(_xlfn.ANCHORARRAY(_Helper_FilterResults!$A$1), ROW()-ROW($D$8)+1, 7),
    ""
)</f>
        <v>District 39</v>
      </c>
      <c r="K377" s="28" t="str" cm="1">
        <f t="array" ref="K377">IF(
    ROW()-ROW($D$8)+1 &lt;= ROWS(_xlfn.ANCHORARRAY(_Helper_FilterResults!$A$1)),
    INDEX(_xlfn.ANCHORARRAY(_Helper_FilterResults!$A$1), ROW()-ROW($D$8)+1, 8),
    ""
)</f>
        <v>District 50</v>
      </c>
      <c r="L377" s="28" t="str" cm="1">
        <f t="array" ref="L377">IF(
    ROW()-ROW($D$8)+1 &lt;= ROWS(_xlfn.ANCHORARRAY(_Helper_FilterResults!$A$1)),
    INDEX(_xlfn.ANCHORARRAY(_Helper_FilterResults!$A$1), ROW()-ROW($D$8)+1, 9),
    ""
)</f>
        <v>District 50</v>
      </c>
      <c r="M377" s="28" t="str" cm="1">
        <f t="array" ref="M377">IF(
    ROW()-ROW($D$8)+1 &lt;= ROWS(_xlfn.ANCHORARRAY(_Helper_FilterResults!$A$1)),
    INDEX(_xlfn.ANCHORARRAY(_Helper_FilterResults!$A$1), ROW()-ROW($D$8)+1, 10),
    ""
)</f>
        <v>No</v>
      </c>
      <c r="N377" s="34" t="str" cm="1">
        <f t="array" ref="N377">IF(
    ROW()-ROW($D$8)+1 &lt;= ROWS(_xlfn.ANCHORARRAY(_Helper_FilterResults!$A$1)),
    INDEX(_xlfn.ANCHORARRAY(_Helper_FilterResults!$A$1), ROW()-ROW($D$8)+1, 11),
    ""
)</f>
        <v>No</v>
      </c>
      <c r="O377" s="28" t="str" cm="1">
        <f t="array" ref="O377">IF(
    ROW()-ROW($D$8)+1 &lt;= ROWS(_xlfn.ANCHORARRAY(_Helper_FilterResults!$A$1)),
    INDEX(_xlfn.ANCHORARRAY(_Helper_FilterResults!$A$1), ROW()-ROW($D$8)+1, 12),
    ""
)</f>
        <v>NA</v>
      </c>
      <c r="P377" s="33" t="str" cm="1">
        <f t="array" ref="P377">IF(
    ROW()-ROW($D$8)+1 &lt;= ROWS(_xlfn.ANCHORARRAY(_Helper_FilterResults!$A$1)),
    INDEX(_xlfn.ANCHORARRAY(_Helper_FilterResults!$A$1), ROW()-ROW($D$8)+1, 13),
    ""
)</f>
        <v>Acute Psychiatric Hospital</v>
      </c>
      <c r="Q377" s="33" t="str" cm="1">
        <f t="array" ref="Q377">IF(
    ROW()-ROW($D$8)+1 &lt;= ROWS(_xlfn.ANCHORARRAY(_Helper_FilterResults!$A$1)),
    INDEX(_xlfn.ANCHORARRAY(_Helper_FilterResults!$A$1), ROW()-ROW($D$8)+1, 14),
    ""
)</f>
        <v>City or County</v>
      </c>
    </row>
    <row r="378" spans="4:17" x14ac:dyDescent="0.3">
      <c r="D378" s="5" cm="1">
        <f t="array" ref="D378">IF(
    ROW()-ROW($D$8)+1 &lt;= ROWS(_xlfn.ANCHORARRAY(_Helper_FilterResults!$A$1)),
    INDEX(_xlfn.ANCHORARRAY(_Helper_FilterResults!$A$1), ROW()-ROW($D$8)+1, 1),
    ""
)</f>
        <v>106374063</v>
      </c>
      <c r="E378" s="5" t="str" cm="1">
        <f t="array" ref="E378">IF(
    ROW()-ROW($D$8)+1 &lt;= ROWS(_xlfn.ANCHORARRAY(_Helper_FilterResults!$A$1)),
    INDEX(_xlfn.ANCHORARRAY(_Helper_FilterResults!$A$1), ROW()-ROW($D$8)+1, 2),
    ""
)</f>
        <v>ALVARADO HOSPITAL MEDICAL CENTER</v>
      </c>
      <c r="F378" s="5" t="str" cm="1">
        <f t="array" ref="F378">IF(
    ROW()-ROW($D$8)+1 &lt;= ROWS(_xlfn.ANCHORARRAY(_Helper_FilterResults!$A$1)),
    INDEX(_xlfn.ANCHORARRAY(_Helper_FilterResults!$A$1), ROW()-ROW($D$8)+1, 3),
    ""
)</f>
        <v>6645 ALVARADO ROAD</v>
      </c>
      <c r="G378" s="5" t="str" cm="1">
        <f t="array" ref="G378">IF(
    ROW()-ROW($D$8)+1 &lt;= ROWS(_xlfn.ANCHORARRAY(_Helper_FilterResults!$A$1)),
    INDEX(_xlfn.ANCHORARRAY(_Helper_FilterResults!$A$1), ROW()-ROW($D$8)+1, 4),
    ""
)</f>
        <v>SAN DIEGO</v>
      </c>
      <c r="H378" s="5" cm="1">
        <f t="array" ref="H378">IF(
    ROW()-ROW($D$8)+1 &lt;= ROWS(_xlfn.ANCHORARRAY(_Helper_FilterResults!$A$1)),
    INDEX(_xlfn.ANCHORARRAY(_Helper_FilterResults!$A$1), ROW()-ROW($D$8)+1, 5),
    ""
)</f>
        <v>92120</v>
      </c>
      <c r="I378" s="28" t="str" cm="1">
        <f t="array" ref="I378">IF(
    ROW()-ROW($D$8)+1 &lt;= ROWS(_xlfn.ANCHORARRAY(_Helper_FilterResults!$A$1)),
    INDEX(_xlfn.ANCHORARRAY(_Helper_FilterResults!$A$1), ROW()-ROW($D$8)+1, 6),
    ""
)</f>
        <v>District 78</v>
      </c>
      <c r="J378" s="28" t="str" cm="1">
        <f t="array" ref="J378">IF(
    ROW()-ROW($D$8)+1 &lt;= ROWS(_xlfn.ANCHORARRAY(_Helper_FilterResults!$A$1)),
    INDEX(_xlfn.ANCHORARRAY(_Helper_FilterResults!$A$1), ROW()-ROW($D$8)+1, 7),
    ""
)</f>
        <v>District 39</v>
      </c>
      <c r="K378" s="28" t="str" cm="1">
        <f t="array" ref="K378">IF(
    ROW()-ROW($D$8)+1 &lt;= ROWS(_xlfn.ANCHORARRAY(_Helper_FilterResults!$A$1)),
    INDEX(_xlfn.ANCHORARRAY(_Helper_FilterResults!$A$1), ROW()-ROW($D$8)+1, 8),
    ""
)</f>
        <v>District 51</v>
      </c>
      <c r="L378" s="28" t="str" cm="1">
        <f t="array" ref="L378">IF(
    ROW()-ROW($D$8)+1 &lt;= ROWS(_xlfn.ANCHORARRAY(_Helper_FilterResults!$A$1)),
    INDEX(_xlfn.ANCHORARRAY(_Helper_FilterResults!$A$1), ROW()-ROW($D$8)+1, 9),
    ""
)</f>
        <v>District 51</v>
      </c>
      <c r="M378" s="28" t="str" cm="1">
        <f t="array" ref="M378">IF(
    ROW()-ROW($D$8)+1 &lt;= ROWS(_xlfn.ANCHORARRAY(_Helper_FilterResults!$A$1)),
    INDEX(_xlfn.ANCHORARRAY(_Helper_FilterResults!$A$1), ROW()-ROW($D$8)+1, 10),
    ""
)</f>
        <v>No</v>
      </c>
      <c r="N378" s="34" t="str" cm="1">
        <f t="array" ref="N378">IF(
    ROW()-ROW($D$8)+1 &lt;= ROWS(_xlfn.ANCHORARRAY(_Helper_FilterResults!$A$1)),
    INDEX(_xlfn.ANCHORARRAY(_Helper_FilterResults!$A$1), ROW()-ROW($D$8)+1, 11),
    ""
)</f>
        <v>No</v>
      </c>
      <c r="O378" s="28" t="str" cm="1">
        <f t="array" ref="O378">IF(
    ROW()-ROW($D$8)+1 &lt;= ROWS(_xlfn.ANCHORARRAY(_Helper_FilterResults!$A$1)),
    INDEX(_xlfn.ANCHORARRAY(_Helper_FilterResults!$A$1), ROW()-ROW($D$8)+1, 12),
    ""
)</f>
        <v>NA</v>
      </c>
      <c r="P378" s="33" t="str" cm="1">
        <f t="array" ref="P378">IF(
    ROW()-ROW($D$8)+1 &lt;= ROWS(_xlfn.ANCHORARRAY(_Helper_FilterResults!$A$1)),
    INDEX(_xlfn.ANCHORARRAY(_Helper_FilterResults!$A$1), ROW()-ROW($D$8)+1, 13),
    ""
)</f>
        <v>General Acute Care Hospital</v>
      </c>
      <c r="Q378" s="33" t="str" cm="1">
        <f t="array" ref="Q378">IF(
    ROW()-ROW($D$8)+1 &lt;= ROWS(_xlfn.ANCHORARRAY(_Helper_FilterResults!$A$1)),
    INDEX(_xlfn.ANCHORARRAY(_Helper_FilterResults!$A$1), ROW()-ROW($D$8)+1, 14),
    ""
)</f>
        <v>NA</v>
      </c>
    </row>
    <row r="379" spans="4:17" x14ac:dyDescent="0.3">
      <c r="D379" s="5" cm="1">
        <f t="array" ref="D379">IF(
    ROW()-ROW($D$8)+1 &lt;= ROWS(_xlfn.ANCHORARRAY(_Helper_FilterResults!$A$1)),
    INDEX(_xlfn.ANCHORARRAY(_Helper_FilterResults!$A$1), ROW()-ROW($D$8)+1, 1),
    ""
)</f>
        <v>106374094</v>
      </c>
      <c r="E379" s="5" t="str" cm="1">
        <f t="array" ref="E379">IF(
    ROW()-ROW($D$8)+1 &lt;= ROWS(_xlfn.ANCHORARRAY(_Helper_FilterResults!$A$1)),
    INDEX(_xlfn.ANCHORARRAY(_Helper_FilterResults!$A$1), ROW()-ROW($D$8)+1, 2),
    ""
)</f>
        <v>SELECT SPECIALTY HOSPITAL - SAN DIEGO</v>
      </c>
      <c r="F379" s="5" t="str" cm="1">
        <f t="array" ref="F379">IF(
    ROW()-ROW($D$8)+1 &lt;= ROWS(_xlfn.ANCHORARRAY(_Helper_FilterResults!$A$1)),
    INDEX(_xlfn.ANCHORARRAY(_Helper_FilterResults!$A$1), ROW()-ROW($D$8)+1, 3),
    ""
)</f>
        <v>555 WASHINGTON STREET</v>
      </c>
      <c r="G379" s="5" t="str" cm="1">
        <f t="array" ref="G379">IF(
    ROW()-ROW($D$8)+1 &lt;= ROWS(_xlfn.ANCHORARRAY(_Helper_FilterResults!$A$1)),
    INDEX(_xlfn.ANCHORARRAY(_Helper_FilterResults!$A$1), ROW()-ROW($D$8)+1, 4),
    ""
)</f>
        <v>SAN DIEGO</v>
      </c>
      <c r="H379" s="5" cm="1">
        <f t="array" ref="H379">IF(
    ROW()-ROW($D$8)+1 &lt;= ROWS(_xlfn.ANCHORARRAY(_Helper_FilterResults!$A$1)),
    INDEX(_xlfn.ANCHORARRAY(_Helper_FilterResults!$A$1), ROW()-ROW($D$8)+1, 5),
    ""
)</f>
        <v>92103</v>
      </c>
      <c r="I379" s="28" t="str" cm="1">
        <f t="array" ref="I379">IF(
    ROW()-ROW($D$8)+1 &lt;= ROWS(_xlfn.ANCHORARRAY(_Helper_FilterResults!$A$1)),
    INDEX(_xlfn.ANCHORARRAY(_Helper_FilterResults!$A$1), ROW()-ROW($D$8)+1, 6),
    ""
)</f>
        <v>District 78</v>
      </c>
      <c r="J379" s="28" t="str" cm="1">
        <f t="array" ref="J379">IF(
    ROW()-ROW($D$8)+1 &lt;= ROWS(_xlfn.ANCHORARRAY(_Helper_FilterResults!$A$1)),
    INDEX(_xlfn.ANCHORARRAY(_Helper_FilterResults!$A$1), ROW()-ROW($D$8)+1, 7),
    ""
)</f>
        <v>District 39</v>
      </c>
      <c r="K379" s="28" t="str" cm="1">
        <f t="array" ref="K379">IF(
    ROW()-ROW($D$8)+1 &lt;= ROWS(_xlfn.ANCHORARRAY(_Helper_FilterResults!$A$1)),
    INDEX(_xlfn.ANCHORARRAY(_Helper_FilterResults!$A$1), ROW()-ROW($D$8)+1, 8),
    ""
)</f>
        <v>District 50</v>
      </c>
      <c r="L379" s="28" t="str" cm="1">
        <f t="array" ref="L379">IF(
    ROW()-ROW($D$8)+1 &lt;= ROWS(_xlfn.ANCHORARRAY(_Helper_FilterResults!$A$1)),
    INDEX(_xlfn.ANCHORARRAY(_Helper_FilterResults!$A$1), ROW()-ROW($D$8)+1, 9),
    ""
)</f>
        <v>District 51</v>
      </c>
      <c r="M379" s="28" t="str" cm="1">
        <f t="array" ref="M379">IF(
    ROW()-ROW($D$8)+1 &lt;= ROWS(_xlfn.ANCHORARRAY(_Helper_FilterResults!$A$1)),
    INDEX(_xlfn.ANCHORARRAY(_Helper_FilterResults!$A$1), ROW()-ROW($D$8)+1, 10),
    ""
)</f>
        <v>No</v>
      </c>
      <c r="N379" s="34" t="str" cm="1">
        <f t="array" ref="N379">IF(
    ROW()-ROW($D$8)+1 &lt;= ROWS(_xlfn.ANCHORARRAY(_Helper_FilterResults!$A$1)),
    INDEX(_xlfn.ANCHORARRAY(_Helper_FilterResults!$A$1), ROW()-ROW($D$8)+1, 11),
    ""
)</f>
        <v>No</v>
      </c>
      <c r="O379" s="28" t="str" cm="1">
        <f t="array" ref="O379">IF(
    ROW()-ROW($D$8)+1 &lt;= ROWS(_xlfn.ANCHORARRAY(_Helper_FilterResults!$A$1)),
    INDEX(_xlfn.ANCHORARRAY(_Helper_FilterResults!$A$1), ROW()-ROW($D$8)+1, 12),
    ""
)</f>
        <v>NA</v>
      </c>
      <c r="P379" s="33" t="str" cm="1">
        <f t="array" ref="P379">IF(
    ROW()-ROW($D$8)+1 &lt;= ROWS(_xlfn.ANCHORARRAY(_Helper_FilterResults!$A$1)),
    INDEX(_xlfn.ANCHORARRAY(_Helper_FilterResults!$A$1), ROW()-ROW($D$8)+1, 13),
    ""
)</f>
        <v>General Acute Care Hospital</v>
      </c>
      <c r="Q379" s="33" t="str" cm="1">
        <f t="array" ref="Q379">IF(
    ROW()-ROW($D$8)+1 &lt;= ROWS(_xlfn.ANCHORARRAY(_Helper_FilterResults!$A$1)),
    INDEX(_xlfn.ANCHORARRAY(_Helper_FilterResults!$A$1), ROW()-ROW($D$8)+1, 14),
    ""
)</f>
        <v>Investor - LLC</v>
      </c>
    </row>
    <row r="380" spans="4:17" x14ac:dyDescent="0.3">
      <c r="D380" s="5" cm="1">
        <f t="array" ref="D380">IF(
    ROW()-ROW($D$8)+1 &lt;= ROWS(_xlfn.ANCHORARRAY(_Helper_FilterResults!$A$1)),
    INDEX(_xlfn.ANCHORARRAY(_Helper_FilterResults!$A$1), ROW()-ROW($D$8)+1, 1),
    ""
)</f>
        <v>106374141</v>
      </c>
      <c r="E380" s="5" t="str" cm="1">
        <f t="array" ref="E380">IF(
    ROW()-ROW($D$8)+1 &lt;= ROWS(_xlfn.ANCHORARRAY(_Helper_FilterResults!$A$1)),
    INDEX(_xlfn.ANCHORARRAY(_Helper_FilterResults!$A$1), ROW()-ROW($D$8)+1, 2),
    ""
)</f>
        <v>UCSD HEALTH LA JOLLA - JACOBS MEDICAL CENTER &amp; SULPIZIO CARDIOVASCULAR CENTER</v>
      </c>
      <c r="F380" s="5" t="str" cm="1">
        <f t="array" ref="F380">IF(
    ROW()-ROW($D$8)+1 &lt;= ROWS(_xlfn.ANCHORARRAY(_Helper_FilterResults!$A$1)),
    INDEX(_xlfn.ANCHORARRAY(_Helper_FilterResults!$A$1), ROW()-ROW($D$8)+1, 3),
    ""
)</f>
        <v>9300 CAMPUS POINT DRIVE</v>
      </c>
      <c r="G380" s="5" t="str" cm="1">
        <f t="array" ref="G380">IF(
    ROW()-ROW($D$8)+1 &lt;= ROWS(_xlfn.ANCHORARRAY(_Helper_FilterResults!$A$1)),
    INDEX(_xlfn.ANCHORARRAY(_Helper_FilterResults!$A$1), ROW()-ROW($D$8)+1, 4),
    ""
)</f>
        <v>LA JOLLA</v>
      </c>
      <c r="H380" s="5" cm="1">
        <f t="array" ref="H380">IF(
    ROW()-ROW($D$8)+1 &lt;= ROWS(_xlfn.ANCHORARRAY(_Helper_FilterResults!$A$1)),
    INDEX(_xlfn.ANCHORARRAY(_Helper_FilterResults!$A$1), ROW()-ROW($D$8)+1, 5),
    ""
)</f>
        <v>92037</v>
      </c>
      <c r="I380" s="28" t="str" cm="1">
        <f t="array" ref="I380">IF(
    ROW()-ROW($D$8)+1 &lt;= ROWS(_xlfn.ANCHORARRAY(_Helper_FilterResults!$A$1)),
    INDEX(_xlfn.ANCHORARRAY(_Helper_FilterResults!$A$1), ROW()-ROW($D$8)+1, 6),
    ""
)</f>
        <v>District 77</v>
      </c>
      <c r="J380" s="28" t="str" cm="1">
        <f t="array" ref="J380">IF(
    ROW()-ROW($D$8)+1 &lt;= ROWS(_xlfn.ANCHORARRAY(_Helper_FilterResults!$A$1)),
    INDEX(_xlfn.ANCHORARRAY(_Helper_FilterResults!$A$1), ROW()-ROW($D$8)+1, 7),
    ""
)</f>
        <v>District 40</v>
      </c>
      <c r="K380" s="28" t="str" cm="1">
        <f t="array" ref="K380">IF(
    ROW()-ROW($D$8)+1 &lt;= ROWS(_xlfn.ANCHORARRAY(_Helper_FilterResults!$A$1)),
    INDEX(_xlfn.ANCHORARRAY(_Helper_FilterResults!$A$1), ROW()-ROW($D$8)+1, 8),
    ""
)</f>
        <v>District 50</v>
      </c>
      <c r="L380" s="28" t="str" cm="1">
        <f t="array" ref="L380">IF(
    ROW()-ROW($D$8)+1 &lt;= ROWS(_xlfn.ANCHORARRAY(_Helper_FilterResults!$A$1)),
    INDEX(_xlfn.ANCHORARRAY(_Helper_FilterResults!$A$1), ROW()-ROW($D$8)+1, 9),
    ""
)</f>
        <v>District 50</v>
      </c>
      <c r="M380" s="28" t="str" cm="1">
        <f t="array" ref="M380">IF(
    ROW()-ROW($D$8)+1 &lt;= ROWS(_xlfn.ANCHORARRAY(_Helper_FilterResults!$A$1)),
    INDEX(_xlfn.ANCHORARRAY(_Helper_FilterResults!$A$1), ROW()-ROW($D$8)+1, 10),
    ""
)</f>
        <v>No</v>
      </c>
      <c r="N380" s="34" t="str" cm="1">
        <f t="array" ref="N380">IF(
    ROW()-ROW($D$8)+1 &lt;= ROWS(_xlfn.ANCHORARRAY(_Helper_FilterResults!$A$1)),
    INDEX(_xlfn.ANCHORARRAY(_Helper_FilterResults!$A$1), ROW()-ROW($D$8)+1, 11),
    ""
)</f>
        <v>No</v>
      </c>
      <c r="O380" s="28" t="str" cm="1">
        <f t="array" ref="O380">IF(
    ROW()-ROW($D$8)+1 &lt;= ROWS(_xlfn.ANCHORARRAY(_Helper_FilterResults!$A$1)),
    INDEX(_xlfn.ANCHORARRAY(_Helper_FilterResults!$A$1), ROW()-ROW($D$8)+1, 12),
    ""
)</f>
        <v>NA</v>
      </c>
      <c r="P380" s="33" t="str" cm="1">
        <f t="array" ref="P380">IF(
    ROW()-ROW($D$8)+1 &lt;= ROWS(_xlfn.ANCHORARRAY(_Helper_FilterResults!$A$1)),
    INDEX(_xlfn.ANCHORARRAY(_Helper_FilterResults!$A$1), ROW()-ROW($D$8)+1, 13),
    ""
)</f>
        <v>General Acute Care Hospital</v>
      </c>
      <c r="Q380" s="33" t="str" cm="1">
        <f t="array" ref="Q380">IF(
    ROW()-ROW($D$8)+1 &lt;= ROWS(_xlfn.ANCHORARRAY(_Helper_FilterResults!$A$1)),
    INDEX(_xlfn.ANCHORARRAY(_Helper_FilterResults!$A$1), ROW()-ROW($D$8)+1, 14),
    ""
)</f>
        <v>University of California</v>
      </c>
    </row>
    <row r="381" spans="4:17" x14ac:dyDescent="0.3">
      <c r="D381" s="5" cm="1">
        <f t="array" ref="D381">IF(
    ROW()-ROW($D$8)+1 &lt;= ROWS(_xlfn.ANCHORARRAY(_Helper_FilterResults!$A$1)),
    INDEX(_xlfn.ANCHORARRAY(_Helper_FilterResults!$A$1), ROW()-ROW($D$8)+1, 1),
    ""
)</f>
        <v>106374382</v>
      </c>
      <c r="E381" s="5" t="str" cm="1">
        <f t="array" ref="E381">IF(
    ROW()-ROW($D$8)+1 &lt;= ROWS(_xlfn.ANCHORARRAY(_Helper_FilterResults!$A$1)),
    INDEX(_xlfn.ANCHORARRAY(_Helper_FilterResults!$A$1), ROW()-ROW($D$8)+1, 2),
    ""
)</f>
        <v>PALOMAR MEDICAL CENTER</v>
      </c>
      <c r="F381" s="5" t="str" cm="1">
        <f t="array" ref="F381">IF(
    ROW()-ROW($D$8)+1 &lt;= ROWS(_xlfn.ANCHORARRAY(_Helper_FilterResults!$A$1)),
    INDEX(_xlfn.ANCHORARRAY(_Helper_FilterResults!$A$1), ROW()-ROW($D$8)+1, 3),
    ""
)</f>
        <v>2185 W. CITRACADO PARKWAY</v>
      </c>
      <c r="G381" s="5" t="str" cm="1">
        <f t="array" ref="G381">IF(
    ROW()-ROW($D$8)+1 &lt;= ROWS(_xlfn.ANCHORARRAY(_Helper_FilterResults!$A$1)),
    INDEX(_xlfn.ANCHORARRAY(_Helper_FilterResults!$A$1), ROW()-ROW($D$8)+1, 4),
    ""
)</f>
        <v>ESCONDIDO</v>
      </c>
      <c r="H381" s="5" cm="1">
        <f t="array" ref="H381">IF(
    ROW()-ROW($D$8)+1 &lt;= ROWS(_xlfn.ANCHORARRAY(_Helper_FilterResults!$A$1)),
    INDEX(_xlfn.ANCHORARRAY(_Helper_FilterResults!$A$1), ROW()-ROW($D$8)+1, 5),
    ""
)</f>
        <v>92029</v>
      </c>
      <c r="I381" s="28" t="str" cm="1">
        <f t="array" ref="I381">IF(
    ROW()-ROW($D$8)+1 &lt;= ROWS(_xlfn.ANCHORARRAY(_Helper_FilterResults!$A$1)),
    INDEX(_xlfn.ANCHORARRAY(_Helper_FilterResults!$A$1), ROW()-ROW($D$8)+1, 6),
    ""
)</f>
        <v>District 76</v>
      </c>
      <c r="J381" s="28" t="str" cm="1">
        <f t="array" ref="J381">IF(
    ROW()-ROW($D$8)+1 &lt;= ROWS(_xlfn.ANCHORARRAY(_Helper_FilterResults!$A$1)),
    INDEX(_xlfn.ANCHORARRAY(_Helper_FilterResults!$A$1), ROW()-ROW($D$8)+1, 7),
    ""
)</f>
        <v>District 40</v>
      </c>
      <c r="K381" s="28" t="str" cm="1">
        <f t="array" ref="K381">IF(
    ROW()-ROW($D$8)+1 &lt;= ROWS(_xlfn.ANCHORARRAY(_Helper_FilterResults!$A$1)),
    INDEX(_xlfn.ANCHORARRAY(_Helper_FilterResults!$A$1), ROW()-ROW($D$8)+1, 8),
    ""
)</f>
        <v>District 50</v>
      </c>
      <c r="L381" s="28" t="str" cm="1">
        <f t="array" ref="L381">IF(
    ROW()-ROW($D$8)+1 &lt;= ROWS(_xlfn.ANCHORARRAY(_Helper_FilterResults!$A$1)),
    INDEX(_xlfn.ANCHORARRAY(_Helper_FilterResults!$A$1), ROW()-ROW($D$8)+1, 9),
    ""
)</f>
        <v>District 50</v>
      </c>
      <c r="M381" s="28" t="str" cm="1">
        <f t="array" ref="M381">IF(
    ROW()-ROW($D$8)+1 &lt;= ROWS(_xlfn.ANCHORARRAY(_Helper_FilterResults!$A$1)),
    INDEX(_xlfn.ANCHORARRAY(_Helper_FilterResults!$A$1), ROW()-ROW($D$8)+1, 10),
    ""
)</f>
        <v>No</v>
      </c>
      <c r="N381" s="34" t="str" cm="1">
        <f t="array" ref="N381">IF(
    ROW()-ROW($D$8)+1 &lt;= ROWS(_xlfn.ANCHORARRAY(_Helper_FilterResults!$A$1)),
    INDEX(_xlfn.ANCHORARRAY(_Helper_FilterResults!$A$1), ROW()-ROW($D$8)+1, 11),
    ""
)</f>
        <v>No</v>
      </c>
      <c r="O381" s="28" t="str" cm="1">
        <f t="array" ref="O381">IF(
    ROW()-ROW($D$8)+1 &lt;= ROWS(_xlfn.ANCHORARRAY(_Helper_FilterResults!$A$1)),
    INDEX(_xlfn.ANCHORARRAY(_Helper_FilterResults!$A$1), ROW()-ROW($D$8)+1, 12),
    ""
)</f>
        <v>Level II</v>
      </c>
      <c r="P381" s="33" t="str" cm="1">
        <f t="array" ref="P381">IF(
    ROW()-ROW($D$8)+1 &lt;= ROWS(_xlfn.ANCHORARRAY(_Helper_FilterResults!$A$1)),
    INDEX(_xlfn.ANCHORARRAY(_Helper_FilterResults!$A$1), ROW()-ROW($D$8)+1, 13),
    ""
)</f>
        <v>General Acute Care Hospital</v>
      </c>
      <c r="Q381" s="33" t="str" cm="1">
        <f t="array" ref="Q381">IF(
    ROW()-ROW($D$8)+1 &lt;= ROWS(_xlfn.ANCHORARRAY(_Helper_FilterResults!$A$1)),
    INDEX(_xlfn.ANCHORARRAY(_Helper_FilterResults!$A$1), ROW()-ROW($D$8)+1, 14),
    ""
)</f>
        <v>District</v>
      </c>
    </row>
    <row r="382" spans="4:17" x14ac:dyDescent="0.3">
      <c r="D382" s="5" cm="1">
        <f t="array" ref="D382">IF(
    ROW()-ROW($D$8)+1 &lt;= ROWS(_xlfn.ANCHORARRAY(_Helper_FilterResults!$A$1)),
    INDEX(_xlfn.ANCHORARRAY(_Helper_FilterResults!$A$1), ROW()-ROW($D$8)+1, 1),
    ""
)</f>
        <v>106374465</v>
      </c>
      <c r="E382" s="5" t="str" cm="1">
        <f t="array" ref="E382">IF(
    ROW()-ROW($D$8)+1 &lt;= ROWS(_xlfn.ANCHORARRAY(_Helper_FilterResults!$A$1)),
    INDEX(_xlfn.ANCHORARRAY(_Helper_FilterResults!$A$1), ROW()-ROW($D$8)+1, 2),
    ""
)</f>
        <v>KAISER FOUNDATION HOSPITAL - SAN DIEGO - CLAIREMONT MESA</v>
      </c>
      <c r="F382" s="5" t="str" cm="1">
        <f t="array" ref="F382">IF(
    ROW()-ROW($D$8)+1 &lt;= ROWS(_xlfn.ANCHORARRAY(_Helper_FilterResults!$A$1)),
    INDEX(_xlfn.ANCHORARRAY(_Helper_FilterResults!$A$1), ROW()-ROW($D$8)+1, 3),
    ""
)</f>
        <v>9455 CLAIREMONT MESA BLVD</v>
      </c>
      <c r="G382" s="5" t="str" cm="1">
        <f t="array" ref="G382">IF(
    ROW()-ROW($D$8)+1 &lt;= ROWS(_xlfn.ANCHORARRAY(_Helper_FilterResults!$A$1)),
    INDEX(_xlfn.ANCHORARRAY(_Helper_FilterResults!$A$1), ROW()-ROW($D$8)+1, 4),
    ""
)</f>
        <v>SAN DIEGO</v>
      </c>
      <c r="H382" s="5" cm="1">
        <f t="array" ref="H382">IF(
    ROW()-ROW($D$8)+1 &lt;= ROWS(_xlfn.ANCHORARRAY(_Helper_FilterResults!$A$1)),
    INDEX(_xlfn.ANCHORARRAY(_Helper_FilterResults!$A$1), ROW()-ROW($D$8)+1, 5),
    ""
)</f>
        <v>92123</v>
      </c>
      <c r="I382" s="28" t="str" cm="1">
        <f t="array" ref="I382">IF(
    ROW()-ROW($D$8)+1 &lt;= ROWS(_xlfn.ANCHORARRAY(_Helper_FilterResults!$A$1)),
    INDEX(_xlfn.ANCHORARRAY(_Helper_FilterResults!$A$1), ROW()-ROW($D$8)+1, 6),
    ""
)</f>
        <v>District 78</v>
      </c>
      <c r="J382" s="28" t="str" cm="1">
        <f t="array" ref="J382">IF(
    ROW()-ROW($D$8)+1 &lt;= ROWS(_xlfn.ANCHORARRAY(_Helper_FilterResults!$A$1)),
    INDEX(_xlfn.ANCHORARRAY(_Helper_FilterResults!$A$1), ROW()-ROW($D$8)+1, 7),
    ""
)</f>
        <v>District 39</v>
      </c>
      <c r="K382" s="28" t="str" cm="1">
        <f t="array" ref="K382">IF(
    ROW()-ROW($D$8)+1 &lt;= ROWS(_xlfn.ANCHORARRAY(_Helper_FilterResults!$A$1)),
    INDEX(_xlfn.ANCHORARRAY(_Helper_FilterResults!$A$1), ROW()-ROW($D$8)+1, 8),
    ""
)</f>
        <v>District 51</v>
      </c>
      <c r="L382" s="28" t="str" cm="1">
        <f t="array" ref="L382">IF(
    ROW()-ROW($D$8)+1 &lt;= ROWS(_xlfn.ANCHORARRAY(_Helper_FilterResults!$A$1)),
    INDEX(_xlfn.ANCHORARRAY(_Helper_FilterResults!$A$1), ROW()-ROW($D$8)+1, 9),
    ""
)</f>
        <v>District 50</v>
      </c>
      <c r="M382" s="28" t="str" cm="1">
        <f t="array" ref="M382">IF(
    ROW()-ROW($D$8)+1 &lt;= ROWS(_xlfn.ANCHORARRAY(_Helper_FilterResults!$A$1)),
    INDEX(_xlfn.ANCHORARRAY(_Helper_FilterResults!$A$1), ROW()-ROW($D$8)+1, 10),
    ""
)</f>
        <v>No</v>
      </c>
      <c r="N382" s="34" t="str" cm="1">
        <f t="array" ref="N382">IF(
    ROW()-ROW($D$8)+1 &lt;= ROWS(_xlfn.ANCHORARRAY(_Helper_FilterResults!$A$1)),
    INDEX(_xlfn.ANCHORARRAY(_Helper_FilterResults!$A$1), ROW()-ROW($D$8)+1, 11),
    ""
)</f>
        <v>No</v>
      </c>
      <c r="O382" s="28" t="str" cm="1">
        <f t="array" ref="O382">IF(
    ROW()-ROW($D$8)+1 &lt;= ROWS(_xlfn.ANCHORARRAY(_Helper_FilterResults!$A$1)),
    INDEX(_xlfn.ANCHORARRAY(_Helper_FilterResults!$A$1), ROW()-ROW($D$8)+1, 12),
    ""
)</f>
        <v>NA</v>
      </c>
      <c r="P382" s="33" t="str" cm="1">
        <f t="array" ref="P382">IF(
    ROW()-ROW($D$8)+1 &lt;= ROWS(_xlfn.ANCHORARRAY(_Helper_FilterResults!$A$1)),
    INDEX(_xlfn.ANCHORARRAY(_Helper_FilterResults!$A$1), ROW()-ROW($D$8)+1, 13),
    ""
)</f>
        <v>General Acute Care Hospital</v>
      </c>
      <c r="Q382" s="33" t="str" cm="1">
        <f t="array" ref="Q382">IF(
    ROW()-ROW($D$8)+1 &lt;= ROWS(_xlfn.ANCHORARRAY(_Helper_FilterResults!$A$1)),
    INDEX(_xlfn.ANCHORARRAY(_Helper_FilterResults!$A$1), ROW()-ROW($D$8)+1, 14),
    ""
)</f>
        <v>Non-Profit Corporation</v>
      </c>
    </row>
    <row r="383" spans="4:17" x14ac:dyDescent="0.3">
      <c r="D383" s="5" cm="1">
        <f t="array" ref="D383">IF(
    ROW()-ROW($D$8)+1 &lt;= ROWS(_xlfn.ANCHORARRAY(_Helper_FilterResults!$A$1)),
    INDEX(_xlfn.ANCHORARRAY(_Helper_FilterResults!$A$1), ROW()-ROW($D$8)+1, 1),
    ""
)</f>
        <v>106374572</v>
      </c>
      <c r="E383" s="5" t="str" cm="1">
        <f t="array" ref="E383">IF(
    ROW()-ROW($D$8)+1 &lt;= ROWS(_xlfn.ANCHORARRAY(_Helper_FilterResults!$A$1)),
    INDEX(_xlfn.ANCHORARRAY(_Helper_FilterResults!$A$1), ROW()-ROW($D$8)+1, 2),
    ""
)</f>
        <v>PALOMAR REHABILITATION INSTITUTE</v>
      </c>
      <c r="F383" s="5" t="str" cm="1">
        <f t="array" ref="F383">IF(
    ROW()-ROW($D$8)+1 &lt;= ROWS(_xlfn.ANCHORARRAY(_Helper_FilterResults!$A$1)),
    INDEX(_xlfn.ANCHORARRAY(_Helper_FilterResults!$A$1), ROW()-ROW($D$8)+1, 3),
    ""
)</f>
        <v>2181 CITRACADO PKWY</v>
      </c>
      <c r="G383" s="5" t="str" cm="1">
        <f t="array" ref="G383">IF(
    ROW()-ROW($D$8)+1 &lt;= ROWS(_xlfn.ANCHORARRAY(_Helper_FilterResults!$A$1)),
    INDEX(_xlfn.ANCHORARRAY(_Helper_FilterResults!$A$1), ROW()-ROW($D$8)+1, 4),
    ""
)</f>
        <v>ESCONDIDO</v>
      </c>
      <c r="H383" s="5" cm="1">
        <f t="array" ref="H383">IF(
    ROW()-ROW($D$8)+1 &lt;= ROWS(_xlfn.ANCHORARRAY(_Helper_FilterResults!$A$1)),
    INDEX(_xlfn.ANCHORARRAY(_Helper_FilterResults!$A$1), ROW()-ROW($D$8)+1, 5),
    ""
)</f>
        <v>92029</v>
      </c>
      <c r="I383" s="28" t="str" cm="1">
        <f t="array" ref="I383">IF(
    ROW()-ROW($D$8)+1 &lt;= ROWS(_xlfn.ANCHORARRAY(_Helper_FilterResults!$A$1)),
    INDEX(_xlfn.ANCHORARRAY(_Helper_FilterResults!$A$1), ROW()-ROW($D$8)+1, 6),
    ""
)</f>
        <v>District 76</v>
      </c>
      <c r="J383" s="28" t="str" cm="1">
        <f t="array" ref="J383">IF(
    ROW()-ROW($D$8)+1 &lt;= ROWS(_xlfn.ANCHORARRAY(_Helper_FilterResults!$A$1)),
    INDEX(_xlfn.ANCHORARRAY(_Helper_FilterResults!$A$1), ROW()-ROW($D$8)+1, 7),
    ""
)</f>
        <v>District 40</v>
      </c>
      <c r="K383" s="28" t="str" cm="1">
        <f t="array" ref="K383">IF(
    ROW()-ROW($D$8)+1 &lt;= ROWS(_xlfn.ANCHORARRAY(_Helper_FilterResults!$A$1)),
    INDEX(_xlfn.ANCHORARRAY(_Helper_FilterResults!$A$1), ROW()-ROW($D$8)+1, 8),
    ""
)</f>
        <v>District 50</v>
      </c>
      <c r="L383" s="28" t="str" cm="1">
        <f t="array" ref="L383">IF(
    ROW()-ROW($D$8)+1 &lt;= ROWS(_xlfn.ANCHORARRAY(_Helper_FilterResults!$A$1)),
    INDEX(_xlfn.ANCHORARRAY(_Helper_FilterResults!$A$1), ROW()-ROW($D$8)+1, 9),
    ""
)</f>
        <v>District 50</v>
      </c>
      <c r="M383" s="28" t="str" cm="1">
        <f t="array" ref="M383">IF(
    ROW()-ROW($D$8)+1 &lt;= ROWS(_xlfn.ANCHORARRAY(_Helper_FilterResults!$A$1)),
    INDEX(_xlfn.ANCHORARRAY(_Helper_FilterResults!$A$1), ROW()-ROW($D$8)+1, 10),
    ""
)</f>
        <v>No</v>
      </c>
      <c r="N383" s="34" t="str" cm="1">
        <f t="array" ref="N383">IF(
    ROW()-ROW($D$8)+1 &lt;= ROWS(_xlfn.ANCHORARRAY(_Helper_FilterResults!$A$1)),
    INDEX(_xlfn.ANCHORARRAY(_Helper_FilterResults!$A$1), ROW()-ROW($D$8)+1, 11),
    ""
)</f>
        <v>No</v>
      </c>
      <c r="O383" s="28" t="str" cm="1">
        <f t="array" ref="O383">IF(
    ROW()-ROW($D$8)+1 &lt;= ROWS(_xlfn.ANCHORARRAY(_Helper_FilterResults!$A$1)),
    INDEX(_xlfn.ANCHORARRAY(_Helper_FilterResults!$A$1), ROW()-ROW($D$8)+1, 12),
    ""
)</f>
        <v>NA</v>
      </c>
      <c r="P383" s="33" t="str" cm="1">
        <f t="array" ref="P383">IF(
    ROW()-ROW($D$8)+1 &lt;= ROWS(_xlfn.ANCHORARRAY(_Helper_FilterResults!$A$1)),
    INDEX(_xlfn.ANCHORARRAY(_Helper_FilterResults!$A$1), ROW()-ROW($D$8)+1, 13),
    ""
)</f>
        <v>General Acute Care Hospital</v>
      </c>
      <c r="Q383" s="33" t="str" cm="1">
        <f t="array" ref="Q383">IF(
    ROW()-ROW($D$8)+1 &lt;= ROWS(_xlfn.ANCHORARRAY(_Helper_FilterResults!$A$1)),
    INDEX(_xlfn.ANCHORARRAY(_Helper_FilterResults!$A$1), ROW()-ROW($D$8)+1, 14),
    ""
)</f>
        <v>Investor - LLC</v>
      </c>
    </row>
    <row r="384" spans="4:17" x14ac:dyDescent="0.3">
      <c r="D384" s="5" cm="1">
        <f t="array" ref="D384">IF(
    ROW()-ROW($D$8)+1 &lt;= ROWS(_xlfn.ANCHORARRAY(_Helper_FilterResults!$A$1)),
    INDEX(_xlfn.ANCHORARRAY(_Helper_FilterResults!$A$1), ROW()-ROW($D$8)+1, 1),
    ""
)</f>
        <v>106380046</v>
      </c>
      <c r="E384" s="5" t="str" cm="1">
        <f t="array" ref="E384">IF(
    ROW()-ROW($D$8)+1 &lt;= ROWS(_xlfn.ANCHORARRAY(_Helper_FilterResults!$A$1)),
    INDEX(_xlfn.ANCHORARRAY(_Helper_FilterResults!$A$1), ROW()-ROW($D$8)+1, 2),
    ""
)</f>
        <v>LANGLEY PORTER PSYCHIATRIC INSTITUTE</v>
      </c>
      <c r="F384" s="5" t="str" cm="1">
        <f t="array" ref="F384">IF(
    ROW()-ROW($D$8)+1 &lt;= ROWS(_xlfn.ANCHORARRAY(_Helper_FilterResults!$A$1)),
    INDEX(_xlfn.ANCHORARRAY(_Helper_FilterResults!$A$1), ROW()-ROW($D$8)+1, 3),
    ""
)</f>
        <v>1600 DIVISADERO STREET FLOOR 7</v>
      </c>
      <c r="G384" s="5" t="str" cm="1">
        <f t="array" ref="G384">IF(
    ROW()-ROW($D$8)+1 &lt;= ROWS(_xlfn.ANCHORARRAY(_Helper_FilterResults!$A$1)),
    INDEX(_xlfn.ANCHORARRAY(_Helper_FilterResults!$A$1), ROW()-ROW($D$8)+1, 4),
    ""
)</f>
        <v>SAN FRANCISCO</v>
      </c>
      <c r="H384" s="5" cm="1">
        <f t="array" ref="H384">IF(
    ROW()-ROW($D$8)+1 &lt;= ROWS(_xlfn.ANCHORARRAY(_Helper_FilterResults!$A$1)),
    INDEX(_xlfn.ANCHORARRAY(_Helper_FilterResults!$A$1), ROW()-ROW($D$8)+1, 5),
    ""
)</f>
        <v>94143</v>
      </c>
      <c r="I384" s="28" t="str" cm="1">
        <f t="array" ref="I384">IF(
    ROW()-ROW($D$8)+1 &lt;= ROWS(_xlfn.ANCHORARRAY(_Helper_FilterResults!$A$1)),
    INDEX(_xlfn.ANCHORARRAY(_Helper_FilterResults!$A$1), ROW()-ROW($D$8)+1, 6),
    ""
)</f>
        <v>District 19</v>
      </c>
      <c r="J384" s="28" t="str" cm="1">
        <f t="array" ref="J384">IF(
    ROW()-ROW($D$8)+1 &lt;= ROWS(_xlfn.ANCHORARRAY(_Helper_FilterResults!$A$1)),
    INDEX(_xlfn.ANCHORARRAY(_Helper_FilterResults!$A$1), ROW()-ROW($D$8)+1, 7),
    ""
)</f>
        <v>District 11</v>
      </c>
      <c r="K384" s="28" t="str" cm="1">
        <f t="array" ref="K384">IF(
    ROW()-ROW($D$8)+1 &lt;= ROWS(_xlfn.ANCHORARRAY(_Helper_FilterResults!$A$1)),
    INDEX(_xlfn.ANCHORARRAY(_Helper_FilterResults!$A$1), ROW()-ROW($D$8)+1, 8),
    ""
)</f>
        <v>District 11</v>
      </c>
      <c r="L384" s="28" t="str" cm="1">
        <f t="array" ref="L384">IF(
    ROW()-ROW($D$8)+1 &lt;= ROWS(_xlfn.ANCHORARRAY(_Helper_FilterResults!$A$1)),
    INDEX(_xlfn.ANCHORARRAY(_Helper_FilterResults!$A$1), ROW()-ROW($D$8)+1, 9),
    ""
)</f>
        <v>District 11</v>
      </c>
      <c r="M384" s="28" t="str" cm="1">
        <f t="array" ref="M384">IF(
    ROW()-ROW($D$8)+1 &lt;= ROWS(_xlfn.ANCHORARRAY(_Helper_FilterResults!$A$1)),
    INDEX(_xlfn.ANCHORARRAY(_Helper_FilterResults!$A$1), ROW()-ROW($D$8)+1, 10),
    ""
)</f>
        <v>No</v>
      </c>
      <c r="N384" s="34" t="str" cm="1">
        <f t="array" ref="N384">IF(
    ROW()-ROW($D$8)+1 &lt;= ROWS(_xlfn.ANCHORARRAY(_Helper_FilterResults!$A$1)),
    INDEX(_xlfn.ANCHORARRAY(_Helper_FilterResults!$A$1), ROW()-ROW($D$8)+1, 11),
    ""
)</f>
        <v>No</v>
      </c>
      <c r="O384" s="28" t="str" cm="1">
        <f t="array" ref="O384">IF(
    ROW()-ROW($D$8)+1 &lt;= ROWS(_xlfn.ANCHORARRAY(_Helper_FilterResults!$A$1)),
    INDEX(_xlfn.ANCHORARRAY(_Helper_FilterResults!$A$1), ROW()-ROW($D$8)+1, 12),
    ""
)</f>
        <v>NA</v>
      </c>
      <c r="P384" s="33" t="str" cm="1">
        <f t="array" ref="P384">IF(
    ROW()-ROW($D$8)+1 &lt;= ROWS(_xlfn.ANCHORARRAY(_Helper_FilterResults!$A$1)),
    INDEX(_xlfn.ANCHORARRAY(_Helper_FilterResults!$A$1), ROW()-ROW($D$8)+1, 13),
    ""
)</f>
        <v>Acute Psychiatric Hospital</v>
      </c>
      <c r="Q384" s="33" t="str" cm="1">
        <f t="array" ref="Q384">IF(
    ROW()-ROW($D$8)+1 &lt;= ROWS(_xlfn.ANCHORARRAY(_Helper_FilterResults!$A$1)),
    INDEX(_xlfn.ANCHORARRAY(_Helper_FilterResults!$A$1), ROW()-ROW($D$8)+1, 14),
    ""
)</f>
        <v>University of California</v>
      </c>
    </row>
    <row r="385" spans="4:17" x14ac:dyDescent="0.3">
      <c r="D385" s="5" cm="1">
        <f t="array" ref="D385">IF(
    ROW()-ROW($D$8)+1 &lt;= ROWS(_xlfn.ANCHORARRAY(_Helper_FilterResults!$A$1)),
    INDEX(_xlfn.ANCHORARRAY(_Helper_FilterResults!$A$1), ROW()-ROW($D$8)+1, 1),
    ""
)</f>
        <v>106380842</v>
      </c>
      <c r="E385" s="5" t="str" cm="1">
        <f t="array" ref="E385">IF(
    ROW()-ROW($D$8)+1 &lt;= ROWS(_xlfn.ANCHORARRAY(_Helper_FilterResults!$A$1)),
    INDEX(_xlfn.ANCHORARRAY(_Helper_FilterResults!$A$1), ROW()-ROW($D$8)+1, 2),
    ""
)</f>
        <v>JEWISH HOME &amp; REHAB CENTER</v>
      </c>
      <c r="F385" s="5" t="str" cm="1">
        <f t="array" ref="F385">IF(
    ROW()-ROW($D$8)+1 &lt;= ROWS(_xlfn.ANCHORARRAY(_Helper_FilterResults!$A$1)),
    INDEX(_xlfn.ANCHORARRAY(_Helper_FilterResults!$A$1), ROW()-ROW($D$8)+1, 3),
    ""
)</f>
        <v>302 SILVER AVENUE</v>
      </c>
      <c r="G385" s="5" t="str" cm="1">
        <f t="array" ref="G385">IF(
    ROW()-ROW($D$8)+1 &lt;= ROWS(_xlfn.ANCHORARRAY(_Helper_FilterResults!$A$1)),
    INDEX(_xlfn.ANCHORARRAY(_Helper_FilterResults!$A$1), ROW()-ROW($D$8)+1, 4),
    ""
)</f>
        <v>SAN FRANCISCO</v>
      </c>
      <c r="H385" s="5" t="str" cm="1">
        <f t="array" ref="H385">IF(
    ROW()-ROW($D$8)+1 &lt;= ROWS(_xlfn.ANCHORARRAY(_Helper_FilterResults!$A$1)),
    INDEX(_xlfn.ANCHORARRAY(_Helper_FilterResults!$A$1), ROW()-ROW($D$8)+1, 5),
    ""
)</f>
        <v>94112-1596</v>
      </c>
      <c r="I385" s="28" t="str" cm="1">
        <f t="array" ref="I385">IF(
    ROW()-ROW($D$8)+1 &lt;= ROWS(_xlfn.ANCHORARRAY(_Helper_FilterResults!$A$1)),
    INDEX(_xlfn.ANCHORARRAY(_Helper_FilterResults!$A$1), ROW()-ROW($D$8)+1, 6),
    ""
)</f>
        <v>District 17</v>
      </c>
      <c r="J385" s="28" t="str" cm="1">
        <f t="array" ref="J385">IF(
    ROW()-ROW($D$8)+1 &lt;= ROWS(_xlfn.ANCHORARRAY(_Helper_FilterResults!$A$1)),
    INDEX(_xlfn.ANCHORARRAY(_Helper_FilterResults!$A$1), ROW()-ROW($D$8)+1, 7),
    ""
)</f>
        <v>District 11</v>
      </c>
      <c r="K385" s="28" t="str" cm="1">
        <f t="array" ref="K385">IF(
    ROW()-ROW($D$8)+1 &lt;= ROWS(_xlfn.ANCHORARRAY(_Helper_FilterResults!$A$1)),
    INDEX(_xlfn.ANCHORARRAY(_Helper_FilterResults!$A$1), ROW()-ROW($D$8)+1, 8),
    ""
)</f>
        <v>District 15</v>
      </c>
      <c r="L385" s="28" t="str" cm="1">
        <f t="array" ref="L385">IF(
    ROW()-ROW($D$8)+1 &lt;= ROWS(_xlfn.ANCHORARRAY(_Helper_FilterResults!$A$1)),
    INDEX(_xlfn.ANCHORARRAY(_Helper_FilterResults!$A$1), ROW()-ROW($D$8)+1, 9),
    ""
)</f>
        <v>District 15</v>
      </c>
      <c r="M385" s="28" t="str" cm="1">
        <f t="array" ref="M385">IF(
    ROW()-ROW($D$8)+1 &lt;= ROWS(_xlfn.ANCHORARRAY(_Helper_FilterResults!$A$1)),
    INDEX(_xlfn.ANCHORARRAY(_Helper_FilterResults!$A$1), ROW()-ROW($D$8)+1, 10),
    ""
)</f>
        <v>No</v>
      </c>
      <c r="N385" s="34" t="str" cm="1">
        <f t="array" ref="N385">IF(
    ROW()-ROW($D$8)+1 &lt;= ROWS(_xlfn.ANCHORARRAY(_Helper_FilterResults!$A$1)),
    INDEX(_xlfn.ANCHORARRAY(_Helper_FilterResults!$A$1), ROW()-ROW($D$8)+1, 11),
    ""
)</f>
        <v>No</v>
      </c>
      <c r="O385" s="28" t="str" cm="1">
        <f t="array" ref="O385">IF(
    ROW()-ROW($D$8)+1 &lt;= ROWS(_xlfn.ANCHORARRAY(_Helper_FilterResults!$A$1)),
    INDEX(_xlfn.ANCHORARRAY(_Helper_FilterResults!$A$1), ROW()-ROW($D$8)+1, 12),
    ""
)</f>
        <v>NA</v>
      </c>
      <c r="P385" s="33" t="str" cm="1">
        <f t="array" ref="P385">IF(
    ROW()-ROW($D$8)+1 &lt;= ROWS(_xlfn.ANCHORARRAY(_Helper_FilterResults!$A$1)),
    INDEX(_xlfn.ANCHORARRAY(_Helper_FilterResults!$A$1), ROW()-ROW($D$8)+1, 13),
    ""
)</f>
        <v>Acute Psychiatric Hospital</v>
      </c>
      <c r="Q385" s="33" t="str" cm="1">
        <f t="array" ref="Q385">IF(
    ROW()-ROW($D$8)+1 &lt;= ROWS(_xlfn.ANCHORARRAY(_Helper_FilterResults!$A$1)),
    INDEX(_xlfn.ANCHORARRAY(_Helper_FilterResults!$A$1), ROW()-ROW($D$8)+1, 14),
    ""
)</f>
        <v>Non-Profit Corporation</v>
      </c>
    </row>
    <row r="386" spans="4:17" x14ac:dyDescent="0.3">
      <c r="D386" s="5" cm="1">
        <f t="array" ref="D386">IF(
    ROW()-ROW($D$8)+1 &lt;= ROWS(_xlfn.ANCHORARRAY(_Helper_FilterResults!$A$1)),
    INDEX(_xlfn.ANCHORARRAY(_Helper_FilterResults!$A$1), ROW()-ROW($D$8)+1, 1),
    ""
)</f>
        <v>106380857</v>
      </c>
      <c r="E386" s="5" t="str" cm="1">
        <f t="array" ref="E386">IF(
    ROW()-ROW($D$8)+1 &lt;= ROWS(_xlfn.ANCHORARRAY(_Helper_FilterResults!$A$1)),
    INDEX(_xlfn.ANCHORARRAY(_Helper_FilterResults!$A$1), ROW()-ROW($D$8)+1, 2),
    ""
)</f>
        <v>KAISER FOUNDATION HOSPITAL - SAN FRANCISCO</v>
      </c>
      <c r="F386" s="5" t="str" cm="1">
        <f t="array" ref="F386">IF(
    ROW()-ROW($D$8)+1 &lt;= ROWS(_xlfn.ANCHORARRAY(_Helper_FilterResults!$A$1)),
    INDEX(_xlfn.ANCHORARRAY(_Helper_FilterResults!$A$1), ROW()-ROW($D$8)+1, 3),
    ""
)</f>
        <v>2425 GEARY BOULEVARD</v>
      </c>
      <c r="G386" s="5" t="str" cm="1">
        <f t="array" ref="G386">IF(
    ROW()-ROW($D$8)+1 &lt;= ROWS(_xlfn.ANCHORARRAY(_Helper_FilterResults!$A$1)),
    INDEX(_xlfn.ANCHORARRAY(_Helper_FilterResults!$A$1), ROW()-ROW($D$8)+1, 4),
    ""
)</f>
        <v>SAN FRANCISCO</v>
      </c>
      <c r="H386" s="5" cm="1">
        <f t="array" ref="H386">IF(
    ROW()-ROW($D$8)+1 &lt;= ROWS(_xlfn.ANCHORARRAY(_Helper_FilterResults!$A$1)),
    INDEX(_xlfn.ANCHORARRAY(_Helper_FilterResults!$A$1), ROW()-ROW($D$8)+1, 5),
    ""
)</f>
        <v>94115</v>
      </c>
      <c r="I386" s="28" t="str" cm="1">
        <f t="array" ref="I386">IF(
    ROW()-ROW($D$8)+1 &lt;= ROWS(_xlfn.ANCHORARRAY(_Helper_FilterResults!$A$1)),
    INDEX(_xlfn.ANCHORARRAY(_Helper_FilterResults!$A$1), ROW()-ROW($D$8)+1, 6),
    ""
)</f>
        <v>District 19</v>
      </c>
      <c r="J386" s="28" t="str" cm="1">
        <f t="array" ref="J386">IF(
    ROW()-ROW($D$8)+1 &lt;= ROWS(_xlfn.ANCHORARRAY(_Helper_FilterResults!$A$1)),
    INDEX(_xlfn.ANCHORARRAY(_Helper_FilterResults!$A$1), ROW()-ROW($D$8)+1, 7),
    ""
)</f>
        <v>District 11</v>
      </c>
      <c r="K386" s="28" t="str" cm="1">
        <f t="array" ref="K386">IF(
    ROW()-ROW($D$8)+1 &lt;= ROWS(_xlfn.ANCHORARRAY(_Helper_FilterResults!$A$1)),
    INDEX(_xlfn.ANCHORARRAY(_Helper_FilterResults!$A$1), ROW()-ROW($D$8)+1, 8),
    ""
)</f>
        <v>District 11</v>
      </c>
      <c r="L386" s="28" t="str" cm="1">
        <f t="array" ref="L386">IF(
    ROW()-ROW($D$8)+1 &lt;= ROWS(_xlfn.ANCHORARRAY(_Helper_FilterResults!$A$1)),
    INDEX(_xlfn.ANCHORARRAY(_Helper_FilterResults!$A$1), ROW()-ROW($D$8)+1, 9),
    ""
)</f>
        <v>District 11</v>
      </c>
      <c r="M386" s="28" t="str" cm="1">
        <f t="array" ref="M386">IF(
    ROW()-ROW($D$8)+1 &lt;= ROWS(_xlfn.ANCHORARRAY(_Helper_FilterResults!$A$1)),
    INDEX(_xlfn.ANCHORARRAY(_Helper_FilterResults!$A$1), ROW()-ROW($D$8)+1, 10),
    ""
)</f>
        <v>Yes</v>
      </c>
      <c r="N386" s="34" t="str" cm="1">
        <f t="array" ref="N386">IF(
    ROW()-ROW($D$8)+1 &lt;= ROWS(_xlfn.ANCHORARRAY(_Helper_FilterResults!$A$1)),
    INDEX(_xlfn.ANCHORARRAY(_Helper_FilterResults!$A$1), ROW()-ROW($D$8)+1, 11),
    ""
)</f>
        <v>No</v>
      </c>
      <c r="O386" s="28" t="str" cm="1">
        <f t="array" ref="O386">IF(
    ROW()-ROW($D$8)+1 &lt;= ROWS(_xlfn.ANCHORARRAY(_Helper_FilterResults!$A$1)),
    INDEX(_xlfn.ANCHORARRAY(_Helper_FilterResults!$A$1), ROW()-ROW($D$8)+1, 12),
    ""
)</f>
        <v>NA</v>
      </c>
      <c r="P386" s="33" t="str" cm="1">
        <f t="array" ref="P386">IF(
    ROW()-ROW($D$8)+1 &lt;= ROWS(_xlfn.ANCHORARRAY(_Helper_FilterResults!$A$1)),
    INDEX(_xlfn.ANCHORARRAY(_Helper_FilterResults!$A$1), ROW()-ROW($D$8)+1, 13),
    ""
)</f>
        <v>General Acute Care Hospital</v>
      </c>
      <c r="Q386" s="33" t="str" cm="1">
        <f t="array" ref="Q386">IF(
    ROW()-ROW($D$8)+1 &lt;= ROWS(_xlfn.ANCHORARRAY(_Helper_FilterResults!$A$1)),
    INDEX(_xlfn.ANCHORARRAY(_Helper_FilterResults!$A$1), ROW()-ROW($D$8)+1, 14),
    ""
)</f>
        <v>Non-Profit Corporation</v>
      </c>
    </row>
    <row r="387" spans="4:17" x14ac:dyDescent="0.3">
      <c r="D387" s="5" cm="1">
        <f t="array" ref="D387">IF(
    ROW()-ROW($D$8)+1 &lt;= ROWS(_xlfn.ANCHORARRAY(_Helper_FilterResults!$A$1)),
    INDEX(_xlfn.ANCHORARRAY(_Helper_FilterResults!$A$1), ROW()-ROW($D$8)+1, 1),
    ""
)</f>
        <v>106380865</v>
      </c>
      <c r="E387" s="5" t="str" cm="1">
        <f t="array" ref="E387">IF(
    ROW()-ROW($D$8)+1 &lt;= ROWS(_xlfn.ANCHORARRAY(_Helper_FilterResults!$A$1)),
    INDEX(_xlfn.ANCHORARRAY(_Helper_FilterResults!$A$1), ROW()-ROW($D$8)+1, 2),
    ""
)</f>
        <v>LAGUNA HONDA HOSPITAL AND REHABILITATION CENTER</v>
      </c>
      <c r="F387" s="5" t="str" cm="1">
        <f t="array" ref="F387">IF(
    ROW()-ROW($D$8)+1 &lt;= ROWS(_xlfn.ANCHORARRAY(_Helper_FilterResults!$A$1)),
    INDEX(_xlfn.ANCHORARRAY(_Helper_FilterResults!$A$1), ROW()-ROW($D$8)+1, 3),
    ""
)</f>
        <v>375 LAGUNA HONDA BOULEVARD</v>
      </c>
      <c r="G387" s="5" t="str" cm="1">
        <f t="array" ref="G387">IF(
    ROW()-ROW($D$8)+1 &lt;= ROWS(_xlfn.ANCHORARRAY(_Helper_FilterResults!$A$1)),
    INDEX(_xlfn.ANCHORARRAY(_Helper_FilterResults!$A$1), ROW()-ROW($D$8)+1, 4),
    ""
)</f>
        <v>SAN FRANCISCO</v>
      </c>
      <c r="H387" s="5" cm="1">
        <f t="array" ref="H387">IF(
    ROW()-ROW($D$8)+1 &lt;= ROWS(_xlfn.ANCHORARRAY(_Helper_FilterResults!$A$1)),
    INDEX(_xlfn.ANCHORARRAY(_Helper_FilterResults!$A$1), ROW()-ROW($D$8)+1, 5),
    ""
)</f>
        <v>94116</v>
      </c>
      <c r="I387" s="28" t="str" cm="1">
        <f t="array" ref="I387">IF(
    ROW()-ROW($D$8)+1 &lt;= ROWS(_xlfn.ANCHORARRAY(_Helper_FilterResults!$A$1)),
    INDEX(_xlfn.ANCHORARRAY(_Helper_FilterResults!$A$1), ROW()-ROW($D$8)+1, 6),
    ""
)</f>
        <v>District 17</v>
      </c>
      <c r="J387" s="28" t="str" cm="1">
        <f t="array" ref="J387">IF(
    ROW()-ROW($D$8)+1 &lt;= ROWS(_xlfn.ANCHORARRAY(_Helper_FilterResults!$A$1)),
    INDEX(_xlfn.ANCHORARRAY(_Helper_FilterResults!$A$1), ROW()-ROW($D$8)+1, 7),
    ""
)</f>
        <v>District 11</v>
      </c>
      <c r="K387" s="28" t="str" cm="1">
        <f t="array" ref="K387">IF(
    ROW()-ROW($D$8)+1 &lt;= ROWS(_xlfn.ANCHORARRAY(_Helper_FilterResults!$A$1)),
    INDEX(_xlfn.ANCHORARRAY(_Helper_FilterResults!$A$1), ROW()-ROW($D$8)+1, 8),
    ""
)</f>
        <v>District 11</v>
      </c>
      <c r="L387" s="28" t="str" cm="1">
        <f t="array" ref="L387">IF(
    ROW()-ROW($D$8)+1 &lt;= ROWS(_xlfn.ANCHORARRAY(_Helper_FilterResults!$A$1)),
    INDEX(_xlfn.ANCHORARRAY(_Helper_FilterResults!$A$1), ROW()-ROW($D$8)+1, 9),
    ""
)</f>
        <v>District 11</v>
      </c>
      <c r="M387" s="28" t="str" cm="1">
        <f t="array" ref="M387">IF(
    ROW()-ROW($D$8)+1 &lt;= ROWS(_xlfn.ANCHORARRAY(_Helper_FilterResults!$A$1)),
    INDEX(_xlfn.ANCHORARRAY(_Helper_FilterResults!$A$1), ROW()-ROW($D$8)+1, 10),
    ""
)</f>
        <v>No</v>
      </c>
      <c r="N387" s="34" t="str" cm="1">
        <f t="array" ref="N387">IF(
    ROW()-ROW($D$8)+1 &lt;= ROWS(_xlfn.ANCHORARRAY(_Helper_FilterResults!$A$1)),
    INDEX(_xlfn.ANCHORARRAY(_Helper_FilterResults!$A$1), ROW()-ROW($D$8)+1, 11),
    ""
)</f>
        <v>No</v>
      </c>
      <c r="O387" s="28" t="str" cm="1">
        <f t="array" ref="O387">IF(
    ROW()-ROW($D$8)+1 &lt;= ROWS(_xlfn.ANCHORARRAY(_Helper_FilterResults!$A$1)),
    INDEX(_xlfn.ANCHORARRAY(_Helper_FilterResults!$A$1), ROW()-ROW($D$8)+1, 12),
    ""
)</f>
        <v>NA</v>
      </c>
      <c r="P387" s="33" t="str" cm="1">
        <f t="array" ref="P387">IF(
    ROW()-ROW($D$8)+1 &lt;= ROWS(_xlfn.ANCHORARRAY(_Helper_FilterResults!$A$1)),
    INDEX(_xlfn.ANCHORARRAY(_Helper_FilterResults!$A$1), ROW()-ROW($D$8)+1, 13),
    ""
)</f>
        <v>General Acute Care Hospital</v>
      </c>
      <c r="Q387" s="33" t="str" cm="1">
        <f t="array" ref="Q387">IF(
    ROW()-ROW($D$8)+1 &lt;= ROWS(_xlfn.ANCHORARRAY(_Helper_FilterResults!$A$1)),
    INDEX(_xlfn.ANCHORARRAY(_Helper_FilterResults!$A$1), ROW()-ROW($D$8)+1, 14),
    ""
)</f>
        <v>City or County</v>
      </c>
    </row>
    <row r="388" spans="4:17" x14ac:dyDescent="0.3">
      <c r="D388" s="5" cm="1">
        <f t="array" ref="D388">IF(
    ROW()-ROW($D$8)+1 &lt;= ROWS(_xlfn.ANCHORARRAY(_Helper_FilterResults!$A$1)),
    INDEX(_xlfn.ANCHORARRAY(_Helper_FilterResults!$A$1), ROW()-ROW($D$8)+1, 1),
    ""
)</f>
        <v>106380895</v>
      </c>
      <c r="E388" s="5" t="str" cm="1">
        <f t="array" ref="E388">IF(
    ROW()-ROW($D$8)+1 &lt;= ROWS(_xlfn.ANCHORARRAY(_Helper_FilterResults!$A$1)),
    INDEX(_xlfn.ANCHORARRAY(_Helper_FilterResults!$A$1), ROW()-ROW($D$8)+1, 2),
    ""
)</f>
        <v>UCSF MEDICAL CENTER AT MOUNT ZION</v>
      </c>
      <c r="F388" s="5" t="str" cm="1">
        <f t="array" ref="F388">IF(
    ROW()-ROW($D$8)+1 &lt;= ROWS(_xlfn.ANCHORARRAY(_Helper_FilterResults!$A$1)),
    INDEX(_xlfn.ANCHORARRAY(_Helper_FilterResults!$A$1), ROW()-ROW($D$8)+1, 3),
    ""
)</f>
        <v>1600 DIVISADERO STREET</v>
      </c>
      <c r="G388" s="5" t="str" cm="1">
        <f t="array" ref="G388">IF(
    ROW()-ROW($D$8)+1 &lt;= ROWS(_xlfn.ANCHORARRAY(_Helper_FilterResults!$A$1)),
    INDEX(_xlfn.ANCHORARRAY(_Helper_FilterResults!$A$1), ROW()-ROW($D$8)+1, 4),
    ""
)</f>
        <v>SAN FRANCISCO</v>
      </c>
      <c r="H388" s="5" cm="1">
        <f t="array" ref="H388">IF(
    ROW()-ROW($D$8)+1 &lt;= ROWS(_xlfn.ANCHORARRAY(_Helper_FilterResults!$A$1)),
    INDEX(_xlfn.ANCHORARRAY(_Helper_FilterResults!$A$1), ROW()-ROW($D$8)+1, 5),
    ""
)</f>
        <v>94115</v>
      </c>
      <c r="I388" s="28" t="str" cm="1">
        <f t="array" ref="I388">IF(
    ROW()-ROW($D$8)+1 &lt;= ROWS(_xlfn.ANCHORARRAY(_Helper_FilterResults!$A$1)),
    INDEX(_xlfn.ANCHORARRAY(_Helper_FilterResults!$A$1), ROW()-ROW($D$8)+1, 6),
    ""
)</f>
        <v>District 19</v>
      </c>
      <c r="J388" s="28" t="str" cm="1">
        <f t="array" ref="J388">IF(
    ROW()-ROW($D$8)+1 &lt;= ROWS(_xlfn.ANCHORARRAY(_Helper_FilterResults!$A$1)),
    INDEX(_xlfn.ANCHORARRAY(_Helper_FilterResults!$A$1), ROW()-ROW($D$8)+1, 7),
    ""
)</f>
        <v>District 11</v>
      </c>
      <c r="K388" s="28" t="str" cm="1">
        <f t="array" ref="K388">IF(
    ROW()-ROW($D$8)+1 &lt;= ROWS(_xlfn.ANCHORARRAY(_Helper_FilterResults!$A$1)),
    INDEX(_xlfn.ANCHORARRAY(_Helper_FilterResults!$A$1), ROW()-ROW($D$8)+1, 8),
    ""
)</f>
        <v>District 11</v>
      </c>
      <c r="L388" s="28" t="str" cm="1">
        <f t="array" ref="L388">IF(
    ROW()-ROW($D$8)+1 &lt;= ROWS(_xlfn.ANCHORARRAY(_Helper_FilterResults!$A$1)),
    INDEX(_xlfn.ANCHORARRAY(_Helper_FilterResults!$A$1), ROW()-ROW($D$8)+1, 9),
    ""
)</f>
        <v>District 11</v>
      </c>
      <c r="M388" s="28" t="str" cm="1">
        <f t="array" ref="M388">IF(
    ROW()-ROW($D$8)+1 &lt;= ROWS(_xlfn.ANCHORARRAY(_Helper_FilterResults!$A$1)),
    INDEX(_xlfn.ANCHORARRAY(_Helper_FilterResults!$A$1), ROW()-ROW($D$8)+1, 10),
    ""
)</f>
        <v>No</v>
      </c>
      <c r="N388" s="34" t="str" cm="1">
        <f t="array" ref="N388">IF(
    ROW()-ROW($D$8)+1 &lt;= ROWS(_xlfn.ANCHORARRAY(_Helper_FilterResults!$A$1)),
    INDEX(_xlfn.ANCHORARRAY(_Helper_FilterResults!$A$1), ROW()-ROW($D$8)+1, 11),
    ""
)</f>
        <v>No</v>
      </c>
      <c r="O388" s="28" t="str" cm="1">
        <f t="array" ref="O388">IF(
    ROW()-ROW($D$8)+1 &lt;= ROWS(_xlfn.ANCHORARRAY(_Helper_FilterResults!$A$1)),
    INDEX(_xlfn.ANCHORARRAY(_Helper_FilterResults!$A$1), ROW()-ROW($D$8)+1, 12),
    ""
)</f>
        <v>NA</v>
      </c>
      <c r="P388" s="33" t="str" cm="1">
        <f t="array" ref="P388">IF(
    ROW()-ROW($D$8)+1 &lt;= ROWS(_xlfn.ANCHORARRAY(_Helper_FilterResults!$A$1)),
    INDEX(_xlfn.ANCHORARRAY(_Helper_FilterResults!$A$1), ROW()-ROW($D$8)+1, 13),
    ""
)</f>
        <v>General Acute Care Hospital</v>
      </c>
      <c r="Q388" s="33" t="str" cm="1">
        <f t="array" ref="Q388">IF(
    ROW()-ROW($D$8)+1 &lt;= ROWS(_xlfn.ANCHORARRAY(_Helper_FilterResults!$A$1)),
    INDEX(_xlfn.ANCHORARRAY(_Helper_FilterResults!$A$1), ROW()-ROW($D$8)+1, 14),
    ""
)</f>
        <v>University of California</v>
      </c>
    </row>
    <row r="389" spans="4:17" x14ac:dyDescent="0.3">
      <c r="D389" s="5" cm="1">
        <f t="array" ref="D389">IF(
    ROW()-ROW($D$8)+1 &lt;= ROWS(_xlfn.ANCHORARRAY(_Helper_FilterResults!$A$1)),
    INDEX(_xlfn.ANCHORARRAY(_Helper_FilterResults!$A$1), ROW()-ROW($D$8)+1, 1),
    ""
)</f>
        <v>106380933</v>
      </c>
      <c r="E389" s="5" t="str" cm="1">
        <f t="array" ref="E389">IF(
    ROW()-ROW($D$8)+1 &lt;= ROWS(_xlfn.ANCHORARRAY(_Helper_FilterResults!$A$1)),
    INDEX(_xlfn.ANCHORARRAY(_Helper_FilterResults!$A$1), ROW()-ROW($D$8)+1, 2),
    ""
)</f>
        <v>CALIFORNIA PACIFIC MEDICAL CENTER - DAVIES CAMPUS HOSPITAL</v>
      </c>
      <c r="F389" s="5" t="str" cm="1">
        <f t="array" ref="F389">IF(
    ROW()-ROW($D$8)+1 &lt;= ROWS(_xlfn.ANCHORARRAY(_Helper_FilterResults!$A$1)),
    INDEX(_xlfn.ANCHORARRAY(_Helper_FilterResults!$A$1), ROW()-ROW($D$8)+1, 3),
    ""
)</f>
        <v>601 DUBOCE AVENUE</v>
      </c>
      <c r="G389" s="5" t="str" cm="1">
        <f t="array" ref="G389">IF(
    ROW()-ROW($D$8)+1 &lt;= ROWS(_xlfn.ANCHORARRAY(_Helper_FilterResults!$A$1)),
    INDEX(_xlfn.ANCHORARRAY(_Helper_FilterResults!$A$1), ROW()-ROW($D$8)+1, 4),
    ""
)</f>
        <v>SAN FRANCISCO</v>
      </c>
      <c r="H389" s="5" cm="1">
        <f t="array" ref="H389">IF(
    ROW()-ROW($D$8)+1 &lt;= ROWS(_xlfn.ANCHORARRAY(_Helper_FilterResults!$A$1)),
    INDEX(_xlfn.ANCHORARRAY(_Helper_FilterResults!$A$1), ROW()-ROW($D$8)+1, 5),
    ""
)</f>
        <v>94117</v>
      </c>
      <c r="I389" s="28" t="str" cm="1">
        <f t="array" ref="I389">IF(
    ROW()-ROW($D$8)+1 &lt;= ROWS(_xlfn.ANCHORARRAY(_Helper_FilterResults!$A$1)),
    INDEX(_xlfn.ANCHORARRAY(_Helper_FilterResults!$A$1), ROW()-ROW($D$8)+1, 6),
    ""
)</f>
        <v>District 17</v>
      </c>
      <c r="J389" s="28" t="str" cm="1">
        <f t="array" ref="J389">IF(
    ROW()-ROW($D$8)+1 &lt;= ROWS(_xlfn.ANCHORARRAY(_Helper_FilterResults!$A$1)),
    INDEX(_xlfn.ANCHORARRAY(_Helper_FilterResults!$A$1), ROW()-ROW($D$8)+1, 7),
    ""
)</f>
        <v>District 11</v>
      </c>
      <c r="K389" s="28" t="str" cm="1">
        <f t="array" ref="K389">IF(
    ROW()-ROW($D$8)+1 &lt;= ROWS(_xlfn.ANCHORARRAY(_Helper_FilterResults!$A$1)),
    INDEX(_xlfn.ANCHORARRAY(_Helper_FilterResults!$A$1), ROW()-ROW($D$8)+1, 8),
    ""
)</f>
        <v>District 11</v>
      </c>
      <c r="L389" s="28" t="str" cm="1">
        <f t="array" ref="L389">IF(
    ROW()-ROW($D$8)+1 &lt;= ROWS(_xlfn.ANCHORARRAY(_Helper_FilterResults!$A$1)),
    INDEX(_xlfn.ANCHORARRAY(_Helper_FilterResults!$A$1), ROW()-ROW($D$8)+1, 9),
    ""
)</f>
        <v>District 11</v>
      </c>
      <c r="M389" s="28" t="str" cm="1">
        <f t="array" ref="M389">IF(
    ROW()-ROW($D$8)+1 &lt;= ROWS(_xlfn.ANCHORARRAY(_Helper_FilterResults!$A$1)),
    INDEX(_xlfn.ANCHORARRAY(_Helper_FilterResults!$A$1), ROW()-ROW($D$8)+1, 10),
    ""
)</f>
        <v>No</v>
      </c>
      <c r="N389" s="34" t="str" cm="1">
        <f t="array" ref="N389">IF(
    ROW()-ROW($D$8)+1 &lt;= ROWS(_xlfn.ANCHORARRAY(_Helper_FilterResults!$A$1)),
    INDEX(_xlfn.ANCHORARRAY(_Helper_FilterResults!$A$1), ROW()-ROW($D$8)+1, 11),
    ""
)</f>
        <v>No</v>
      </c>
      <c r="O389" s="28" t="str" cm="1">
        <f t="array" ref="O389">IF(
    ROW()-ROW($D$8)+1 &lt;= ROWS(_xlfn.ANCHORARRAY(_Helper_FilterResults!$A$1)),
    INDEX(_xlfn.ANCHORARRAY(_Helper_FilterResults!$A$1), ROW()-ROW($D$8)+1, 12),
    ""
)</f>
        <v>NA</v>
      </c>
      <c r="P389" s="33" t="str" cm="1">
        <f t="array" ref="P389">IF(
    ROW()-ROW($D$8)+1 &lt;= ROWS(_xlfn.ANCHORARRAY(_Helper_FilterResults!$A$1)),
    INDEX(_xlfn.ANCHORARRAY(_Helper_FilterResults!$A$1), ROW()-ROW($D$8)+1, 13),
    ""
)</f>
        <v>General Acute Care Hospital</v>
      </c>
      <c r="Q389" s="33" t="str" cm="1">
        <f t="array" ref="Q389">IF(
    ROW()-ROW($D$8)+1 &lt;= ROWS(_xlfn.ANCHORARRAY(_Helper_FilterResults!$A$1)),
    INDEX(_xlfn.ANCHORARRAY(_Helper_FilterResults!$A$1), ROW()-ROW($D$8)+1, 14),
    ""
)</f>
        <v>Non-Profit Corporation</v>
      </c>
    </row>
    <row r="390" spans="4:17" x14ac:dyDescent="0.3">
      <c r="D390" s="5" cm="1">
        <f t="array" ref="D390">IF(
    ROW()-ROW($D$8)+1 &lt;= ROWS(_xlfn.ANCHORARRAY(_Helper_FilterResults!$A$1)),
    INDEX(_xlfn.ANCHORARRAY(_Helper_FilterResults!$A$1), ROW()-ROW($D$8)+1, 1),
    ""
)</f>
        <v>106380939</v>
      </c>
      <c r="E390" s="5" t="str" cm="1">
        <f t="array" ref="E390">IF(
    ROW()-ROW($D$8)+1 &lt;= ROWS(_xlfn.ANCHORARRAY(_Helper_FilterResults!$A$1)),
    INDEX(_xlfn.ANCHORARRAY(_Helper_FilterResults!$A$1), ROW()-ROW($D$8)+1, 2),
    ""
)</f>
        <v>PRISCILLA CHAN &amp; MARK ZUCKERBERG SAN FRANCISCO GENERAL HOSPITAL &amp; TRAUMA CENTER</v>
      </c>
      <c r="F390" s="5" t="str" cm="1">
        <f t="array" ref="F390">IF(
    ROW()-ROW($D$8)+1 &lt;= ROWS(_xlfn.ANCHORARRAY(_Helper_FilterResults!$A$1)),
    INDEX(_xlfn.ANCHORARRAY(_Helper_FilterResults!$A$1), ROW()-ROW($D$8)+1, 3),
    ""
)</f>
        <v>1001 POTRERO AVENUE</v>
      </c>
      <c r="G390" s="5" t="str" cm="1">
        <f t="array" ref="G390">IF(
    ROW()-ROW($D$8)+1 &lt;= ROWS(_xlfn.ANCHORARRAY(_Helper_FilterResults!$A$1)),
    INDEX(_xlfn.ANCHORARRAY(_Helper_FilterResults!$A$1), ROW()-ROW($D$8)+1, 4),
    ""
)</f>
        <v>SAN FRANCISCO</v>
      </c>
      <c r="H390" s="5" cm="1">
        <f t="array" ref="H390">IF(
    ROW()-ROW($D$8)+1 &lt;= ROWS(_xlfn.ANCHORARRAY(_Helper_FilterResults!$A$1)),
    INDEX(_xlfn.ANCHORARRAY(_Helper_FilterResults!$A$1), ROW()-ROW($D$8)+1, 5),
    ""
)</f>
        <v>94110</v>
      </c>
      <c r="I390" s="28" t="str" cm="1">
        <f t="array" ref="I390">IF(
    ROW()-ROW($D$8)+1 &lt;= ROWS(_xlfn.ANCHORARRAY(_Helper_FilterResults!$A$1)),
    INDEX(_xlfn.ANCHORARRAY(_Helper_FilterResults!$A$1), ROW()-ROW($D$8)+1, 6),
    ""
)</f>
        <v>District 17</v>
      </c>
      <c r="J390" s="28" t="str" cm="1">
        <f t="array" ref="J390">IF(
    ROW()-ROW($D$8)+1 &lt;= ROWS(_xlfn.ANCHORARRAY(_Helper_FilterResults!$A$1)),
    INDEX(_xlfn.ANCHORARRAY(_Helper_FilterResults!$A$1), ROW()-ROW($D$8)+1, 7),
    ""
)</f>
        <v>District 11</v>
      </c>
      <c r="K390" s="28" t="str" cm="1">
        <f t="array" ref="K390">IF(
    ROW()-ROW($D$8)+1 &lt;= ROWS(_xlfn.ANCHORARRAY(_Helper_FilterResults!$A$1)),
    INDEX(_xlfn.ANCHORARRAY(_Helper_FilterResults!$A$1), ROW()-ROW($D$8)+1, 8),
    ""
)</f>
        <v>District 11</v>
      </c>
      <c r="L390" s="28" t="str" cm="1">
        <f t="array" ref="L390">IF(
    ROW()-ROW($D$8)+1 &lt;= ROWS(_xlfn.ANCHORARRAY(_Helper_FilterResults!$A$1)),
    INDEX(_xlfn.ANCHORARRAY(_Helper_FilterResults!$A$1), ROW()-ROW($D$8)+1, 9),
    ""
)</f>
        <v>District 11</v>
      </c>
      <c r="M390" s="28" t="str" cm="1">
        <f t="array" ref="M390">IF(
    ROW()-ROW($D$8)+1 &lt;= ROWS(_xlfn.ANCHORARRAY(_Helper_FilterResults!$A$1)),
    INDEX(_xlfn.ANCHORARRAY(_Helper_FilterResults!$A$1), ROW()-ROW($D$8)+1, 10),
    ""
)</f>
        <v>Yes</v>
      </c>
      <c r="N390" s="34" t="str" cm="1">
        <f t="array" ref="N390">IF(
    ROW()-ROW($D$8)+1 &lt;= ROWS(_xlfn.ANCHORARRAY(_Helper_FilterResults!$A$1)),
    INDEX(_xlfn.ANCHORARRAY(_Helper_FilterResults!$A$1), ROW()-ROW($D$8)+1, 11),
    ""
)</f>
        <v>No</v>
      </c>
      <c r="O390" s="28" t="str" cm="1">
        <f t="array" ref="O390">IF(
    ROW()-ROW($D$8)+1 &lt;= ROWS(_xlfn.ANCHORARRAY(_Helper_FilterResults!$A$1)),
    INDEX(_xlfn.ANCHORARRAY(_Helper_FilterResults!$A$1), ROW()-ROW($D$8)+1, 12),
    ""
)</f>
        <v>Level I</v>
      </c>
      <c r="P390" s="33" t="str" cm="1">
        <f t="array" ref="P390">IF(
    ROW()-ROW($D$8)+1 &lt;= ROWS(_xlfn.ANCHORARRAY(_Helper_FilterResults!$A$1)),
    INDEX(_xlfn.ANCHORARRAY(_Helper_FilterResults!$A$1), ROW()-ROW($D$8)+1, 13),
    ""
)</f>
        <v>General Acute Care Hospital</v>
      </c>
      <c r="Q390" s="33" t="str" cm="1">
        <f t="array" ref="Q390">IF(
    ROW()-ROW($D$8)+1 &lt;= ROWS(_xlfn.ANCHORARRAY(_Helper_FilterResults!$A$1)),
    INDEX(_xlfn.ANCHORARRAY(_Helper_FilterResults!$A$1), ROW()-ROW($D$8)+1, 14),
    ""
)</f>
        <v>City or County</v>
      </c>
    </row>
    <row r="391" spans="4:17" x14ac:dyDescent="0.3">
      <c r="D391" s="5" cm="1">
        <f t="array" ref="D391">IF(
    ROW()-ROW($D$8)+1 &lt;= ROWS(_xlfn.ANCHORARRAY(_Helper_FilterResults!$A$1)),
    INDEX(_xlfn.ANCHORARRAY(_Helper_FilterResults!$A$1), ROW()-ROW($D$8)+1, 1),
    ""
)</f>
        <v>106380960</v>
      </c>
      <c r="E391" s="5" t="str" cm="1">
        <f t="array" ref="E391">IF(
    ROW()-ROW($D$8)+1 &lt;= ROWS(_xlfn.ANCHORARRAY(_Helper_FilterResults!$A$1)),
    INDEX(_xlfn.ANCHORARRAY(_Helper_FilterResults!$A$1), ROW()-ROW($D$8)+1, 2),
    ""
)</f>
        <v>UCSF HEALTH - SAINT FRANCIS HOSPITAL</v>
      </c>
      <c r="F391" s="5" t="str" cm="1">
        <f t="array" ref="F391">IF(
    ROW()-ROW($D$8)+1 &lt;= ROWS(_xlfn.ANCHORARRAY(_Helper_FilterResults!$A$1)),
    INDEX(_xlfn.ANCHORARRAY(_Helper_FilterResults!$A$1), ROW()-ROW($D$8)+1, 3),
    ""
)</f>
        <v>900 HYDE STREET</v>
      </c>
      <c r="G391" s="5" t="str" cm="1">
        <f t="array" ref="G391">IF(
    ROW()-ROW($D$8)+1 &lt;= ROWS(_xlfn.ANCHORARRAY(_Helper_FilterResults!$A$1)),
    INDEX(_xlfn.ANCHORARRAY(_Helper_FilterResults!$A$1), ROW()-ROW($D$8)+1, 4),
    ""
)</f>
        <v>SAN FRANCISCO</v>
      </c>
      <c r="H391" s="5" cm="1">
        <f t="array" ref="H391">IF(
    ROW()-ROW($D$8)+1 &lt;= ROWS(_xlfn.ANCHORARRAY(_Helper_FilterResults!$A$1)),
    INDEX(_xlfn.ANCHORARRAY(_Helper_FilterResults!$A$1), ROW()-ROW($D$8)+1, 5),
    ""
)</f>
        <v>94109</v>
      </c>
      <c r="I391" s="28" t="str" cm="1">
        <f t="array" ref="I391">IF(
    ROW()-ROW($D$8)+1 &lt;= ROWS(_xlfn.ANCHORARRAY(_Helper_FilterResults!$A$1)),
    INDEX(_xlfn.ANCHORARRAY(_Helper_FilterResults!$A$1), ROW()-ROW($D$8)+1, 6),
    ""
)</f>
        <v>District 17</v>
      </c>
      <c r="J391" s="28" t="str" cm="1">
        <f t="array" ref="J391">IF(
    ROW()-ROW($D$8)+1 &lt;= ROWS(_xlfn.ANCHORARRAY(_Helper_FilterResults!$A$1)),
    INDEX(_xlfn.ANCHORARRAY(_Helper_FilterResults!$A$1), ROW()-ROW($D$8)+1, 7),
    ""
)</f>
        <v>District 11</v>
      </c>
      <c r="K391" s="28" t="str" cm="1">
        <f t="array" ref="K391">IF(
    ROW()-ROW($D$8)+1 &lt;= ROWS(_xlfn.ANCHORARRAY(_Helper_FilterResults!$A$1)),
    INDEX(_xlfn.ANCHORARRAY(_Helper_FilterResults!$A$1), ROW()-ROW($D$8)+1, 8),
    ""
)</f>
        <v>District 11</v>
      </c>
      <c r="L391" s="28" t="str" cm="1">
        <f t="array" ref="L391">IF(
    ROW()-ROW($D$8)+1 &lt;= ROWS(_xlfn.ANCHORARRAY(_Helper_FilterResults!$A$1)),
    INDEX(_xlfn.ANCHORARRAY(_Helper_FilterResults!$A$1), ROW()-ROW($D$8)+1, 9),
    ""
)</f>
        <v>District 11</v>
      </c>
      <c r="M391" s="28" t="str" cm="1">
        <f t="array" ref="M391">IF(
    ROW()-ROW($D$8)+1 &lt;= ROWS(_xlfn.ANCHORARRAY(_Helper_FilterResults!$A$1)),
    INDEX(_xlfn.ANCHORARRAY(_Helper_FilterResults!$A$1), ROW()-ROW($D$8)+1, 10),
    ""
)</f>
        <v>No</v>
      </c>
      <c r="N391" s="34" t="str" cm="1">
        <f t="array" ref="N391">IF(
    ROW()-ROW($D$8)+1 &lt;= ROWS(_xlfn.ANCHORARRAY(_Helper_FilterResults!$A$1)),
    INDEX(_xlfn.ANCHORARRAY(_Helper_FilterResults!$A$1), ROW()-ROW($D$8)+1, 11),
    ""
)</f>
        <v>No</v>
      </c>
      <c r="O391" s="28" t="str" cm="1">
        <f t="array" ref="O391">IF(
    ROW()-ROW($D$8)+1 &lt;= ROWS(_xlfn.ANCHORARRAY(_Helper_FilterResults!$A$1)),
    INDEX(_xlfn.ANCHORARRAY(_Helper_FilterResults!$A$1), ROW()-ROW($D$8)+1, 12),
    ""
)</f>
        <v>NA</v>
      </c>
      <c r="P391" s="33" t="str" cm="1">
        <f t="array" ref="P391">IF(
    ROW()-ROW($D$8)+1 &lt;= ROWS(_xlfn.ANCHORARRAY(_Helper_FilterResults!$A$1)),
    INDEX(_xlfn.ANCHORARRAY(_Helper_FilterResults!$A$1), ROW()-ROW($D$8)+1, 13),
    ""
)</f>
        <v>General Acute Care Hospital</v>
      </c>
      <c r="Q391" s="33" t="str" cm="1">
        <f t="array" ref="Q391">IF(
    ROW()-ROW($D$8)+1 &lt;= ROWS(_xlfn.ANCHORARRAY(_Helper_FilterResults!$A$1)),
    INDEX(_xlfn.ANCHORARRAY(_Helper_FilterResults!$A$1), ROW()-ROW($D$8)+1, 14),
    ""
)</f>
        <v>University of California</v>
      </c>
    </row>
    <row r="392" spans="4:17" x14ac:dyDescent="0.3">
      <c r="D392" s="5" cm="1">
        <f t="array" ref="D392">IF(
    ROW()-ROW($D$8)+1 &lt;= ROWS(_xlfn.ANCHORARRAY(_Helper_FilterResults!$A$1)),
    INDEX(_xlfn.ANCHORARRAY(_Helper_FilterResults!$A$1), ROW()-ROW($D$8)+1, 1),
    ""
)</f>
        <v>106380965</v>
      </c>
      <c r="E392" s="5" t="str" cm="1">
        <f t="array" ref="E392">IF(
    ROW()-ROW($D$8)+1 &lt;= ROWS(_xlfn.ANCHORARRAY(_Helper_FilterResults!$A$1)),
    INDEX(_xlfn.ANCHORARRAY(_Helper_FilterResults!$A$1), ROW()-ROW($D$8)+1, 2),
    ""
)</f>
        <v>UCSF HEALTH - ST. MARY'S HOSPITAL</v>
      </c>
      <c r="F392" s="5" t="str" cm="1">
        <f t="array" ref="F392">IF(
    ROW()-ROW($D$8)+1 &lt;= ROWS(_xlfn.ANCHORARRAY(_Helper_FilterResults!$A$1)),
    INDEX(_xlfn.ANCHORARRAY(_Helper_FilterResults!$A$1), ROW()-ROW($D$8)+1, 3),
    ""
)</f>
        <v>450 STANYAN STREET</v>
      </c>
      <c r="G392" s="5" t="str" cm="1">
        <f t="array" ref="G392">IF(
    ROW()-ROW($D$8)+1 &lt;= ROWS(_xlfn.ANCHORARRAY(_Helper_FilterResults!$A$1)),
    INDEX(_xlfn.ANCHORARRAY(_Helper_FilterResults!$A$1), ROW()-ROW($D$8)+1, 4),
    ""
)</f>
        <v>SAN FRANCISCO</v>
      </c>
      <c r="H392" s="5" cm="1">
        <f t="array" ref="H392">IF(
    ROW()-ROW($D$8)+1 &lt;= ROWS(_xlfn.ANCHORARRAY(_Helper_FilterResults!$A$1)),
    INDEX(_xlfn.ANCHORARRAY(_Helper_FilterResults!$A$1), ROW()-ROW($D$8)+1, 5),
    ""
)</f>
        <v>94117</v>
      </c>
      <c r="I392" s="28" t="str" cm="1">
        <f t="array" ref="I392">IF(
    ROW()-ROW($D$8)+1 &lt;= ROWS(_xlfn.ANCHORARRAY(_Helper_FilterResults!$A$1)),
    INDEX(_xlfn.ANCHORARRAY(_Helper_FilterResults!$A$1), ROW()-ROW($D$8)+1, 6),
    ""
)</f>
        <v>District 19</v>
      </c>
      <c r="J392" s="28" t="str" cm="1">
        <f t="array" ref="J392">IF(
    ROW()-ROW($D$8)+1 &lt;= ROWS(_xlfn.ANCHORARRAY(_Helper_FilterResults!$A$1)),
    INDEX(_xlfn.ANCHORARRAY(_Helper_FilterResults!$A$1), ROW()-ROW($D$8)+1, 7),
    ""
)</f>
        <v>District 11</v>
      </c>
      <c r="K392" s="28" t="str" cm="1">
        <f t="array" ref="K392">IF(
    ROW()-ROW($D$8)+1 &lt;= ROWS(_xlfn.ANCHORARRAY(_Helper_FilterResults!$A$1)),
    INDEX(_xlfn.ANCHORARRAY(_Helper_FilterResults!$A$1), ROW()-ROW($D$8)+1, 8),
    ""
)</f>
        <v>District 11</v>
      </c>
      <c r="L392" s="28" t="str" cm="1">
        <f t="array" ref="L392">IF(
    ROW()-ROW($D$8)+1 &lt;= ROWS(_xlfn.ANCHORARRAY(_Helper_FilterResults!$A$1)),
    INDEX(_xlfn.ANCHORARRAY(_Helper_FilterResults!$A$1), ROW()-ROW($D$8)+1, 9),
    ""
)</f>
        <v>District 11</v>
      </c>
      <c r="M392" s="28" t="str" cm="1">
        <f t="array" ref="M392">IF(
    ROW()-ROW($D$8)+1 &lt;= ROWS(_xlfn.ANCHORARRAY(_Helper_FilterResults!$A$1)),
    INDEX(_xlfn.ANCHORARRAY(_Helper_FilterResults!$A$1), ROW()-ROW($D$8)+1, 10),
    ""
)</f>
        <v>Yes</v>
      </c>
      <c r="N392" s="34" t="str" cm="1">
        <f t="array" ref="N392">IF(
    ROW()-ROW($D$8)+1 &lt;= ROWS(_xlfn.ANCHORARRAY(_Helper_FilterResults!$A$1)),
    INDEX(_xlfn.ANCHORARRAY(_Helper_FilterResults!$A$1), ROW()-ROW($D$8)+1, 11),
    ""
)</f>
        <v>No</v>
      </c>
      <c r="O392" s="28" t="str" cm="1">
        <f t="array" ref="O392">IF(
    ROW()-ROW($D$8)+1 &lt;= ROWS(_xlfn.ANCHORARRAY(_Helper_FilterResults!$A$1)),
    INDEX(_xlfn.ANCHORARRAY(_Helper_FilterResults!$A$1), ROW()-ROW($D$8)+1, 12),
    ""
)</f>
        <v>NA</v>
      </c>
      <c r="P392" s="33" t="str" cm="1">
        <f t="array" ref="P392">IF(
    ROW()-ROW($D$8)+1 &lt;= ROWS(_xlfn.ANCHORARRAY(_Helper_FilterResults!$A$1)),
    INDEX(_xlfn.ANCHORARRAY(_Helper_FilterResults!$A$1), ROW()-ROW($D$8)+1, 13),
    ""
)</f>
        <v>General Acute Care Hospital</v>
      </c>
      <c r="Q392" s="33" t="str" cm="1">
        <f t="array" ref="Q392">IF(
    ROW()-ROW($D$8)+1 &lt;= ROWS(_xlfn.ANCHORARRAY(_Helper_FilterResults!$A$1)),
    INDEX(_xlfn.ANCHORARRAY(_Helper_FilterResults!$A$1), ROW()-ROW($D$8)+1, 14),
    ""
)</f>
        <v>University of California</v>
      </c>
    </row>
    <row r="393" spans="4:17" x14ac:dyDescent="0.3">
      <c r="D393" s="5" cm="1">
        <f t="array" ref="D393">IF(
    ROW()-ROW($D$8)+1 &lt;= ROWS(_xlfn.ANCHORARRAY(_Helper_FilterResults!$A$1)),
    INDEX(_xlfn.ANCHORARRAY(_Helper_FilterResults!$A$1), ROW()-ROW($D$8)+1, 1),
    ""
)</f>
        <v>106381154</v>
      </c>
      <c r="E393" s="5" t="str" cm="1">
        <f t="array" ref="E393">IF(
    ROW()-ROW($D$8)+1 &lt;= ROWS(_xlfn.ANCHORARRAY(_Helper_FilterResults!$A$1)),
    INDEX(_xlfn.ANCHORARRAY(_Helper_FilterResults!$A$1), ROW()-ROW($D$8)+1, 2),
    ""
)</f>
        <v>UCSF MEDICAL CENTER</v>
      </c>
      <c r="F393" s="5" t="str" cm="1">
        <f t="array" ref="F393">IF(
    ROW()-ROW($D$8)+1 &lt;= ROWS(_xlfn.ANCHORARRAY(_Helper_FilterResults!$A$1)),
    INDEX(_xlfn.ANCHORARRAY(_Helper_FilterResults!$A$1), ROW()-ROW($D$8)+1, 3),
    ""
)</f>
        <v>505 PARNASSUS AVENUE</v>
      </c>
      <c r="G393" s="5" t="str" cm="1">
        <f t="array" ref="G393">IF(
    ROW()-ROW($D$8)+1 &lt;= ROWS(_xlfn.ANCHORARRAY(_Helper_FilterResults!$A$1)),
    INDEX(_xlfn.ANCHORARRAY(_Helper_FilterResults!$A$1), ROW()-ROW($D$8)+1, 4),
    ""
)</f>
        <v>SAN FRANCISCO</v>
      </c>
      <c r="H393" s="5" cm="1">
        <f t="array" ref="H393">IF(
    ROW()-ROW($D$8)+1 &lt;= ROWS(_xlfn.ANCHORARRAY(_Helper_FilterResults!$A$1)),
    INDEX(_xlfn.ANCHORARRAY(_Helper_FilterResults!$A$1), ROW()-ROW($D$8)+1, 5),
    ""
)</f>
        <v>94143</v>
      </c>
      <c r="I393" s="28" t="str" cm="1">
        <f t="array" ref="I393">IF(
    ROW()-ROW($D$8)+1 &lt;= ROWS(_xlfn.ANCHORARRAY(_Helper_FilterResults!$A$1)),
    INDEX(_xlfn.ANCHORARRAY(_Helper_FilterResults!$A$1), ROW()-ROW($D$8)+1, 6),
    ""
)</f>
        <v>District 19</v>
      </c>
      <c r="J393" s="28" t="str" cm="1">
        <f t="array" ref="J393">IF(
    ROW()-ROW($D$8)+1 &lt;= ROWS(_xlfn.ANCHORARRAY(_Helper_FilterResults!$A$1)),
    INDEX(_xlfn.ANCHORARRAY(_Helper_FilterResults!$A$1), ROW()-ROW($D$8)+1, 7),
    ""
)</f>
        <v>District 11</v>
      </c>
      <c r="K393" s="28" t="str" cm="1">
        <f t="array" ref="K393">IF(
    ROW()-ROW($D$8)+1 &lt;= ROWS(_xlfn.ANCHORARRAY(_Helper_FilterResults!$A$1)),
    INDEX(_xlfn.ANCHORARRAY(_Helper_FilterResults!$A$1), ROW()-ROW($D$8)+1, 8),
    ""
)</f>
        <v>District 11</v>
      </c>
      <c r="L393" s="28" t="str" cm="1">
        <f t="array" ref="L393">IF(
    ROW()-ROW($D$8)+1 &lt;= ROWS(_xlfn.ANCHORARRAY(_Helper_FilterResults!$A$1)),
    INDEX(_xlfn.ANCHORARRAY(_Helper_FilterResults!$A$1), ROW()-ROW($D$8)+1, 9),
    ""
)</f>
        <v>District 11</v>
      </c>
      <c r="M393" s="28" t="str" cm="1">
        <f t="array" ref="M393">IF(
    ROW()-ROW($D$8)+1 &lt;= ROWS(_xlfn.ANCHORARRAY(_Helper_FilterResults!$A$1)),
    INDEX(_xlfn.ANCHORARRAY(_Helper_FilterResults!$A$1), ROW()-ROW($D$8)+1, 10),
    ""
)</f>
        <v>Yes</v>
      </c>
      <c r="N393" s="34" t="str" cm="1">
        <f t="array" ref="N393">IF(
    ROW()-ROW($D$8)+1 &lt;= ROWS(_xlfn.ANCHORARRAY(_Helper_FilterResults!$A$1)),
    INDEX(_xlfn.ANCHORARRAY(_Helper_FilterResults!$A$1), ROW()-ROW($D$8)+1, 11),
    ""
)</f>
        <v>No</v>
      </c>
      <c r="O393" s="28" t="str" cm="1">
        <f t="array" ref="O393">IF(
    ROW()-ROW($D$8)+1 &lt;= ROWS(_xlfn.ANCHORARRAY(_Helper_FilterResults!$A$1)),
    INDEX(_xlfn.ANCHORARRAY(_Helper_FilterResults!$A$1), ROW()-ROW($D$8)+1, 12),
    ""
)</f>
        <v>NA</v>
      </c>
      <c r="P393" s="33" t="str" cm="1">
        <f t="array" ref="P393">IF(
    ROW()-ROW($D$8)+1 &lt;= ROWS(_xlfn.ANCHORARRAY(_Helper_FilterResults!$A$1)),
    INDEX(_xlfn.ANCHORARRAY(_Helper_FilterResults!$A$1), ROW()-ROW($D$8)+1, 13),
    ""
)</f>
        <v>General Acute Care Hospital</v>
      </c>
      <c r="Q393" s="33" t="str" cm="1">
        <f t="array" ref="Q393">IF(
    ROW()-ROW($D$8)+1 &lt;= ROWS(_xlfn.ANCHORARRAY(_Helper_FilterResults!$A$1)),
    INDEX(_xlfn.ANCHORARRAY(_Helper_FilterResults!$A$1), ROW()-ROW($D$8)+1, 14),
    ""
)</f>
        <v>University of California</v>
      </c>
    </row>
    <row r="394" spans="4:17" x14ac:dyDescent="0.3">
      <c r="D394" s="5" cm="1">
        <f t="array" ref="D394">IF(
    ROW()-ROW($D$8)+1 &lt;= ROWS(_xlfn.ANCHORARRAY(_Helper_FilterResults!$A$1)),
    INDEX(_xlfn.ANCHORARRAY(_Helper_FilterResults!$A$1), ROW()-ROW($D$8)+1, 1),
    ""
)</f>
        <v>106382715</v>
      </c>
      <c r="E394" s="5" t="str" cm="1">
        <f t="array" ref="E394">IF(
    ROW()-ROW($D$8)+1 &lt;= ROWS(_xlfn.ANCHORARRAY(_Helper_FilterResults!$A$1)),
    INDEX(_xlfn.ANCHORARRAY(_Helper_FilterResults!$A$1), ROW()-ROW($D$8)+1, 2),
    ""
)</f>
        <v>CHINESE HOSPITAL</v>
      </c>
      <c r="F394" s="5" t="str" cm="1">
        <f t="array" ref="F394">IF(
    ROW()-ROW($D$8)+1 &lt;= ROWS(_xlfn.ANCHORARRAY(_Helper_FilterResults!$A$1)),
    INDEX(_xlfn.ANCHORARRAY(_Helper_FilterResults!$A$1), ROW()-ROW($D$8)+1, 3),
    ""
)</f>
        <v>845 JACKSON STREET</v>
      </c>
      <c r="G394" s="5" t="str" cm="1">
        <f t="array" ref="G394">IF(
    ROW()-ROW($D$8)+1 &lt;= ROWS(_xlfn.ANCHORARRAY(_Helper_FilterResults!$A$1)),
    INDEX(_xlfn.ANCHORARRAY(_Helper_FilterResults!$A$1), ROW()-ROW($D$8)+1, 4),
    ""
)</f>
        <v>SAN FRANCISCO</v>
      </c>
      <c r="H394" s="5" cm="1">
        <f t="array" ref="H394">IF(
    ROW()-ROW($D$8)+1 &lt;= ROWS(_xlfn.ANCHORARRAY(_Helper_FilterResults!$A$1)),
    INDEX(_xlfn.ANCHORARRAY(_Helper_FilterResults!$A$1), ROW()-ROW($D$8)+1, 5),
    ""
)</f>
        <v>94133</v>
      </c>
      <c r="I394" s="28" t="str" cm="1">
        <f t="array" ref="I394">IF(
    ROW()-ROW($D$8)+1 &lt;= ROWS(_xlfn.ANCHORARRAY(_Helper_FilterResults!$A$1)),
    INDEX(_xlfn.ANCHORARRAY(_Helper_FilterResults!$A$1), ROW()-ROW($D$8)+1, 6),
    ""
)</f>
        <v>District 17</v>
      </c>
      <c r="J394" s="28" t="str" cm="1">
        <f t="array" ref="J394">IF(
    ROW()-ROW($D$8)+1 &lt;= ROWS(_xlfn.ANCHORARRAY(_Helper_FilterResults!$A$1)),
    INDEX(_xlfn.ANCHORARRAY(_Helper_FilterResults!$A$1), ROW()-ROW($D$8)+1, 7),
    ""
)</f>
        <v>District 11</v>
      </c>
      <c r="K394" s="28" t="str" cm="1">
        <f t="array" ref="K394">IF(
    ROW()-ROW($D$8)+1 &lt;= ROWS(_xlfn.ANCHORARRAY(_Helper_FilterResults!$A$1)),
    INDEX(_xlfn.ANCHORARRAY(_Helper_FilterResults!$A$1), ROW()-ROW($D$8)+1, 8),
    ""
)</f>
        <v>District 11</v>
      </c>
      <c r="L394" s="28" t="str" cm="1">
        <f t="array" ref="L394">IF(
    ROW()-ROW($D$8)+1 &lt;= ROWS(_xlfn.ANCHORARRAY(_Helper_FilterResults!$A$1)),
    INDEX(_xlfn.ANCHORARRAY(_Helper_FilterResults!$A$1), ROW()-ROW($D$8)+1, 9),
    ""
)</f>
        <v>District 11</v>
      </c>
      <c r="M394" s="28" t="str" cm="1">
        <f t="array" ref="M394">IF(
    ROW()-ROW($D$8)+1 &lt;= ROWS(_xlfn.ANCHORARRAY(_Helper_FilterResults!$A$1)),
    INDEX(_xlfn.ANCHORARRAY(_Helper_FilterResults!$A$1), ROW()-ROW($D$8)+1, 10),
    ""
)</f>
        <v>No</v>
      </c>
      <c r="N394" s="34" t="str" cm="1">
        <f t="array" ref="N394">IF(
    ROW()-ROW($D$8)+1 &lt;= ROWS(_xlfn.ANCHORARRAY(_Helper_FilterResults!$A$1)),
    INDEX(_xlfn.ANCHORARRAY(_Helper_FilterResults!$A$1), ROW()-ROW($D$8)+1, 11),
    ""
)</f>
        <v>No</v>
      </c>
      <c r="O394" s="28" t="str" cm="1">
        <f t="array" ref="O394">IF(
    ROW()-ROW($D$8)+1 &lt;= ROWS(_xlfn.ANCHORARRAY(_Helper_FilterResults!$A$1)),
    INDEX(_xlfn.ANCHORARRAY(_Helper_FilterResults!$A$1), ROW()-ROW($D$8)+1, 12),
    ""
)</f>
        <v>NA</v>
      </c>
      <c r="P394" s="33" t="str" cm="1">
        <f t="array" ref="P394">IF(
    ROW()-ROW($D$8)+1 &lt;= ROWS(_xlfn.ANCHORARRAY(_Helper_FilterResults!$A$1)),
    INDEX(_xlfn.ANCHORARRAY(_Helper_FilterResults!$A$1), ROW()-ROW($D$8)+1, 13),
    ""
)</f>
        <v>General Acute Care Hospital</v>
      </c>
      <c r="Q394" s="33" t="str" cm="1">
        <f t="array" ref="Q394">IF(
    ROW()-ROW($D$8)+1 &lt;= ROWS(_xlfn.ANCHORARRAY(_Helper_FilterResults!$A$1)),
    INDEX(_xlfn.ANCHORARRAY(_Helper_FilterResults!$A$1), ROW()-ROW($D$8)+1, 14),
    ""
)</f>
        <v>Non-Profit Corporation</v>
      </c>
    </row>
    <row r="395" spans="4:17" x14ac:dyDescent="0.3">
      <c r="D395" s="5" cm="1">
        <f t="array" ref="D395">IF(
    ROW()-ROW($D$8)+1 &lt;= ROWS(_xlfn.ANCHORARRAY(_Helper_FilterResults!$A$1)),
    INDEX(_xlfn.ANCHORARRAY(_Helper_FilterResults!$A$1), ROW()-ROW($D$8)+1, 1),
    ""
)</f>
        <v>106384176</v>
      </c>
      <c r="E395" s="5" t="str" cm="1">
        <f t="array" ref="E395">IF(
    ROW()-ROW($D$8)+1 &lt;= ROWS(_xlfn.ANCHORARRAY(_Helper_FilterResults!$A$1)),
    INDEX(_xlfn.ANCHORARRAY(_Helper_FilterResults!$A$1), ROW()-ROW($D$8)+1, 2),
    ""
)</f>
        <v>CALIFORNIA PACIFIC MEDICAL CENTER - VAN NESS CAMPUS</v>
      </c>
      <c r="F395" s="5" t="str" cm="1">
        <f t="array" ref="F395">IF(
    ROW()-ROW($D$8)+1 &lt;= ROWS(_xlfn.ANCHORARRAY(_Helper_FilterResults!$A$1)),
    INDEX(_xlfn.ANCHORARRAY(_Helper_FilterResults!$A$1), ROW()-ROW($D$8)+1, 3),
    ""
)</f>
        <v>1101 VAN NESS AVENUE</v>
      </c>
      <c r="G395" s="5" t="str" cm="1">
        <f t="array" ref="G395">IF(
    ROW()-ROW($D$8)+1 &lt;= ROWS(_xlfn.ANCHORARRAY(_Helper_FilterResults!$A$1)),
    INDEX(_xlfn.ANCHORARRAY(_Helper_FilterResults!$A$1), ROW()-ROW($D$8)+1, 4),
    ""
)</f>
        <v>SAN FRANCISCO</v>
      </c>
      <c r="H395" s="5" cm="1">
        <f t="array" ref="H395">IF(
    ROW()-ROW($D$8)+1 &lt;= ROWS(_xlfn.ANCHORARRAY(_Helper_FilterResults!$A$1)),
    INDEX(_xlfn.ANCHORARRAY(_Helper_FilterResults!$A$1), ROW()-ROW($D$8)+1, 5),
    ""
)</f>
        <v>94109</v>
      </c>
      <c r="I395" s="28" t="str" cm="1">
        <f t="array" ref="I395">IF(
    ROW()-ROW($D$8)+1 &lt;= ROWS(_xlfn.ANCHORARRAY(_Helper_FilterResults!$A$1)),
    INDEX(_xlfn.ANCHORARRAY(_Helper_FilterResults!$A$1), ROW()-ROW($D$8)+1, 6),
    ""
)</f>
        <v>District 19</v>
      </c>
      <c r="J395" s="28" t="str" cm="1">
        <f t="array" ref="J395">IF(
    ROW()-ROW($D$8)+1 &lt;= ROWS(_xlfn.ANCHORARRAY(_Helper_FilterResults!$A$1)),
    INDEX(_xlfn.ANCHORARRAY(_Helper_FilterResults!$A$1), ROW()-ROW($D$8)+1, 7),
    ""
)</f>
        <v>District 11</v>
      </c>
      <c r="K395" s="28" t="str" cm="1">
        <f t="array" ref="K395">IF(
    ROW()-ROW($D$8)+1 &lt;= ROWS(_xlfn.ANCHORARRAY(_Helper_FilterResults!$A$1)),
    INDEX(_xlfn.ANCHORARRAY(_Helper_FilterResults!$A$1), ROW()-ROW($D$8)+1, 8),
    ""
)</f>
        <v>District 11</v>
      </c>
      <c r="L395" s="28" t="str" cm="1">
        <f t="array" ref="L395">IF(
    ROW()-ROW($D$8)+1 &lt;= ROWS(_xlfn.ANCHORARRAY(_Helper_FilterResults!$A$1)),
    INDEX(_xlfn.ANCHORARRAY(_Helper_FilterResults!$A$1), ROW()-ROW($D$8)+1, 9),
    ""
)</f>
        <v>District 11</v>
      </c>
      <c r="M395" s="28" t="str" cm="1">
        <f t="array" ref="M395">IF(
    ROW()-ROW($D$8)+1 &lt;= ROWS(_xlfn.ANCHORARRAY(_Helper_FilterResults!$A$1)),
    INDEX(_xlfn.ANCHORARRAY(_Helper_FilterResults!$A$1), ROW()-ROW($D$8)+1, 10),
    ""
)</f>
        <v>No</v>
      </c>
      <c r="N395" s="34" t="str" cm="1">
        <f t="array" ref="N395">IF(
    ROW()-ROW($D$8)+1 &lt;= ROWS(_xlfn.ANCHORARRAY(_Helper_FilterResults!$A$1)),
    INDEX(_xlfn.ANCHORARRAY(_Helper_FilterResults!$A$1), ROW()-ROW($D$8)+1, 11),
    ""
)</f>
        <v>No</v>
      </c>
      <c r="O395" s="28" t="str" cm="1">
        <f t="array" ref="O395">IF(
    ROW()-ROW($D$8)+1 &lt;= ROWS(_xlfn.ANCHORARRAY(_Helper_FilterResults!$A$1)),
    INDEX(_xlfn.ANCHORARRAY(_Helper_FilterResults!$A$1), ROW()-ROW($D$8)+1, 12),
    ""
)</f>
        <v>NA</v>
      </c>
      <c r="P395" s="33" t="str" cm="1">
        <f t="array" ref="P395">IF(
    ROW()-ROW($D$8)+1 &lt;= ROWS(_xlfn.ANCHORARRAY(_Helper_FilterResults!$A$1)),
    INDEX(_xlfn.ANCHORARRAY(_Helper_FilterResults!$A$1), ROW()-ROW($D$8)+1, 13),
    ""
)</f>
        <v>General Acute Care Hospital</v>
      </c>
      <c r="Q395" s="33" t="str" cm="1">
        <f t="array" ref="Q395">IF(
    ROW()-ROW($D$8)+1 &lt;= ROWS(_xlfn.ANCHORARRAY(_Helper_FilterResults!$A$1)),
    INDEX(_xlfn.ANCHORARRAY(_Helper_FilterResults!$A$1), ROW()-ROW($D$8)+1, 14),
    ""
)</f>
        <v>Non-Profit Corporation</v>
      </c>
    </row>
    <row r="396" spans="4:17" x14ac:dyDescent="0.3">
      <c r="D396" s="5" cm="1">
        <f t="array" ref="D396">IF(
    ROW()-ROW($D$8)+1 &lt;= ROWS(_xlfn.ANCHORARRAY(_Helper_FilterResults!$A$1)),
    INDEX(_xlfn.ANCHORARRAY(_Helper_FilterResults!$A$1), ROW()-ROW($D$8)+1, 1),
    ""
)</f>
        <v>106384200</v>
      </c>
      <c r="E396" s="5" t="str" cm="1">
        <f t="array" ref="E396">IF(
    ROW()-ROW($D$8)+1 &lt;= ROWS(_xlfn.ANCHORARRAY(_Helper_FilterResults!$A$1)),
    INDEX(_xlfn.ANCHORARRAY(_Helper_FilterResults!$A$1), ROW()-ROW($D$8)+1, 2),
    ""
)</f>
        <v>UCSF MEDICAL CENTER AT MISSION BAY</v>
      </c>
      <c r="F396" s="5" t="str" cm="1">
        <f t="array" ref="F396">IF(
    ROW()-ROW($D$8)+1 &lt;= ROWS(_xlfn.ANCHORARRAY(_Helper_FilterResults!$A$1)),
    INDEX(_xlfn.ANCHORARRAY(_Helper_FilterResults!$A$1), ROW()-ROW($D$8)+1, 3),
    ""
)</f>
        <v>1975 4TH STREET</v>
      </c>
      <c r="G396" s="5" t="str" cm="1">
        <f t="array" ref="G396">IF(
    ROW()-ROW($D$8)+1 &lt;= ROWS(_xlfn.ANCHORARRAY(_Helper_FilterResults!$A$1)),
    INDEX(_xlfn.ANCHORARRAY(_Helper_FilterResults!$A$1), ROW()-ROW($D$8)+1, 4),
    ""
)</f>
        <v>SAN FRANCISCO</v>
      </c>
      <c r="H396" s="5" cm="1">
        <f t="array" ref="H396">IF(
    ROW()-ROW($D$8)+1 &lt;= ROWS(_xlfn.ANCHORARRAY(_Helper_FilterResults!$A$1)),
    INDEX(_xlfn.ANCHORARRAY(_Helper_FilterResults!$A$1), ROW()-ROW($D$8)+1, 5),
    ""
)</f>
        <v>94158</v>
      </c>
      <c r="I396" s="28" t="str" cm="1">
        <f t="array" ref="I396">IF(
    ROW()-ROW($D$8)+1 &lt;= ROWS(_xlfn.ANCHORARRAY(_Helper_FilterResults!$A$1)),
    INDEX(_xlfn.ANCHORARRAY(_Helper_FilterResults!$A$1), ROW()-ROW($D$8)+1, 6),
    ""
)</f>
        <v>District 17</v>
      </c>
      <c r="J396" s="28" t="str" cm="1">
        <f t="array" ref="J396">IF(
    ROW()-ROW($D$8)+1 &lt;= ROWS(_xlfn.ANCHORARRAY(_Helper_FilterResults!$A$1)),
    INDEX(_xlfn.ANCHORARRAY(_Helper_FilterResults!$A$1), ROW()-ROW($D$8)+1, 7),
    ""
)</f>
        <v>District 11</v>
      </c>
      <c r="K396" s="28" t="str" cm="1">
        <f t="array" ref="K396">IF(
    ROW()-ROW($D$8)+1 &lt;= ROWS(_xlfn.ANCHORARRAY(_Helper_FilterResults!$A$1)),
    INDEX(_xlfn.ANCHORARRAY(_Helper_FilterResults!$A$1), ROW()-ROW($D$8)+1, 8),
    ""
)</f>
        <v>District 11</v>
      </c>
      <c r="L396" s="28" t="str" cm="1">
        <f t="array" ref="L396">IF(
    ROW()-ROW($D$8)+1 &lt;= ROWS(_xlfn.ANCHORARRAY(_Helper_FilterResults!$A$1)),
    INDEX(_xlfn.ANCHORARRAY(_Helper_FilterResults!$A$1), ROW()-ROW($D$8)+1, 9),
    ""
)</f>
        <v>District 11</v>
      </c>
      <c r="M396" s="28" t="str" cm="1">
        <f t="array" ref="M396">IF(
    ROW()-ROW($D$8)+1 &lt;= ROWS(_xlfn.ANCHORARRAY(_Helper_FilterResults!$A$1)),
    INDEX(_xlfn.ANCHORARRAY(_Helper_FilterResults!$A$1), ROW()-ROW($D$8)+1, 10),
    ""
)</f>
        <v>No</v>
      </c>
      <c r="N396" s="34" t="str" cm="1">
        <f t="array" ref="N396">IF(
    ROW()-ROW($D$8)+1 &lt;= ROWS(_xlfn.ANCHORARRAY(_Helper_FilterResults!$A$1)),
    INDEX(_xlfn.ANCHORARRAY(_Helper_FilterResults!$A$1), ROW()-ROW($D$8)+1, 11),
    ""
)</f>
        <v>No</v>
      </c>
      <c r="O396" s="28" t="str" cm="1">
        <f t="array" ref="O396">IF(
    ROW()-ROW($D$8)+1 &lt;= ROWS(_xlfn.ANCHORARRAY(_Helper_FilterResults!$A$1)),
    INDEX(_xlfn.ANCHORARRAY(_Helper_FilterResults!$A$1), ROW()-ROW($D$8)+1, 12),
    ""
)</f>
        <v>NA</v>
      </c>
      <c r="P396" s="33" t="str" cm="1">
        <f t="array" ref="P396">IF(
    ROW()-ROW($D$8)+1 &lt;= ROWS(_xlfn.ANCHORARRAY(_Helper_FilterResults!$A$1)),
    INDEX(_xlfn.ANCHORARRAY(_Helper_FilterResults!$A$1), ROW()-ROW($D$8)+1, 13),
    ""
)</f>
        <v>General Acute Care Hospital</v>
      </c>
      <c r="Q396" s="33" t="str" cm="1">
        <f t="array" ref="Q396">IF(
    ROW()-ROW($D$8)+1 &lt;= ROWS(_xlfn.ANCHORARRAY(_Helper_FilterResults!$A$1)),
    INDEX(_xlfn.ANCHORARRAY(_Helper_FilterResults!$A$1), ROW()-ROW($D$8)+1, 14),
    ""
)</f>
        <v>University of California</v>
      </c>
    </row>
    <row r="397" spans="4:17" x14ac:dyDescent="0.3">
      <c r="D397" s="5" cm="1">
        <f t="array" ref="D397">IF(
    ROW()-ROW($D$8)+1 &lt;= ROWS(_xlfn.ANCHORARRAY(_Helper_FilterResults!$A$1)),
    INDEX(_xlfn.ANCHORARRAY(_Helper_FilterResults!$A$1), ROW()-ROW($D$8)+1, 1),
    ""
)</f>
        <v>106384202</v>
      </c>
      <c r="E397" s="5" t="str" cm="1">
        <f t="array" ref="E397">IF(
    ROW()-ROW($D$8)+1 &lt;= ROWS(_xlfn.ANCHORARRAY(_Helper_FilterResults!$A$1)),
    INDEX(_xlfn.ANCHORARRAY(_Helper_FilterResults!$A$1), ROW()-ROW($D$8)+1, 2),
    ""
)</f>
        <v>CALIFORNIA PACIFIC MEDICAL CENTER - MISSION BERNAL CAMPUS</v>
      </c>
      <c r="F397" s="5" t="str" cm="1">
        <f t="array" ref="F397">IF(
    ROW()-ROW($D$8)+1 &lt;= ROWS(_xlfn.ANCHORARRAY(_Helper_FilterResults!$A$1)),
    INDEX(_xlfn.ANCHORARRAY(_Helper_FilterResults!$A$1), ROW()-ROW($D$8)+1, 3),
    ""
)</f>
        <v>3555 CESAR CHAVEZ STREET</v>
      </c>
      <c r="G397" s="5" t="str" cm="1">
        <f t="array" ref="G397">IF(
    ROW()-ROW($D$8)+1 &lt;= ROWS(_xlfn.ANCHORARRAY(_Helper_FilterResults!$A$1)),
    INDEX(_xlfn.ANCHORARRAY(_Helper_FilterResults!$A$1), ROW()-ROW($D$8)+1, 4),
    ""
)</f>
        <v>SAN FRANCISCO</v>
      </c>
      <c r="H397" s="5" cm="1">
        <f t="array" ref="H397">IF(
    ROW()-ROW($D$8)+1 &lt;= ROWS(_xlfn.ANCHORARRAY(_Helper_FilterResults!$A$1)),
    INDEX(_xlfn.ANCHORARRAY(_Helper_FilterResults!$A$1), ROW()-ROW($D$8)+1, 5),
    ""
)</f>
        <v>94110</v>
      </c>
      <c r="I397" s="28" t="str" cm="1">
        <f t="array" ref="I397">IF(
    ROW()-ROW($D$8)+1 &lt;= ROWS(_xlfn.ANCHORARRAY(_Helper_FilterResults!$A$1)),
    INDEX(_xlfn.ANCHORARRAY(_Helper_FilterResults!$A$1), ROW()-ROW($D$8)+1, 6),
    ""
)</f>
        <v>District 17</v>
      </c>
      <c r="J397" s="28" t="str" cm="1">
        <f t="array" ref="J397">IF(
    ROW()-ROW($D$8)+1 &lt;= ROWS(_xlfn.ANCHORARRAY(_Helper_FilterResults!$A$1)),
    INDEX(_xlfn.ANCHORARRAY(_Helper_FilterResults!$A$1), ROW()-ROW($D$8)+1, 7),
    ""
)</f>
        <v>District 11</v>
      </c>
      <c r="K397" s="28" t="str" cm="1">
        <f t="array" ref="K397">IF(
    ROW()-ROW($D$8)+1 &lt;= ROWS(_xlfn.ANCHORARRAY(_Helper_FilterResults!$A$1)),
    INDEX(_xlfn.ANCHORARRAY(_Helper_FilterResults!$A$1), ROW()-ROW($D$8)+1, 8),
    ""
)</f>
        <v>District 11</v>
      </c>
      <c r="L397" s="28" t="str" cm="1">
        <f t="array" ref="L397">IF(
    ROW()-ROW($D$8)+1 &lt;= ROWS(_xlfn.ANCHORARRAY(_Helper_FilterResults!$A$1)),
    INDEX(_xlfn.ANCHORARRAY(_Helper_FilterResults!$A$1), ROW()-ROW($D$8)+1, 9),
    ""
)</f>
        <v>District 11</v>
      </c>
      <c r="M397" s="28" t="str" cm="1">
        <f t="array" ref="M397">IF(
    ROW()-ROW($D$8)+1 &lt;= ROWS(_xlfn.ANCHORARRAY(_Helper_FilterResults!$A$1)),
    INDEX(_xlfn.ANCHORARRAY(_Helper_FilterResults!$A$1), ROW()-ROW($D$8)+1, 10),
    ""
)</f>
        <v>No</v>
      </c>
      <c r="N397" s="34" t="str" cm="1">
        <f t="array" ref="N397">IF(
    ROW()-ROW($D$8)+1 &lt;= ROWS(_xlfn.ANCHORARRAY(_Helper_FilterResults!$A$1)),
    INDEX(_xlfn.ANCHORARRAY(_Helper_FilterResults!$A$1), ROW()-ROW($D$8)+1, 11),
    ""
)</f>
        <v>No</v>
      </c>
      <c r="O397" s="28" t="str" cm="1">
        <f t="array" ref="O397">IF(
    ROW()-ROW($D$8)+1 &lt;= ROWS(_xlfn.ANCHORARRAY(_Helper_FilterResults!$A$1)),
    INDEX(_xlfn.ANCHORARRAY(_Helper_FilterResults!$A$1), ROW()-ROW($D$8)+1, 12),
    ""
)</f>
        <v>NA</v>
      </c>
      <c r="P397" s="33" t="str" cm="1">
        <f t="array" ref="P397">IF(
    ROW()-ROW($D$8)+1 &lt;= ROWS(_xlfn.ANCHORARRAY(_Helper_FilterResults!$A$1)),
    INDEX(_xlfn.ANCHORARRAY(_Helper_FilterResults!$A$1), ROW()-ROW($D$8)+1, 13),
    ""
)</f>
        <v>General Acute Care Hospital</v>
      </c>
      <c r="Q397" s="33" t="str" cm="1">
        <f t="array" ref="Q397">IF(
    ROW()-ROW($D$8)+1 &lt;= ROWS(_xlfn.ANCHORARRAY(_Helper_FilterResults!$A$1)),
    INDEX(_xlfn.ANCHORARRAY(_Helper_FilterResults!$A$1), ROW()-ROW($D$8)+1, 14),
    ""
)</f>
        <v>Non-Profit Corporation</v>
      </c>
    </row>
    <row r="398" spans="4:17" x14ac:dyDescent="0.3">
      <c r="D398" s="5" cm="1">
        <f t="array" ref="D398">IF(
    ROW()-ROW($D$8)+1 &lt;= ROWS(_xlfn.ANCHORARRAY(_Helper_FilterResults!$A$1)),
    INDEX(_xlfn.ANCHORARRAY(_Helper_FilterResults!$A$1), ROW()-ROW($D$8)+1, 1),
    ""
)</f>
        <v>106384238</v>
      </c>
      <c r="E398" s="5" t="str" cm="1">
        <f t="array" ref="E398">IF(
    ROW()-ROW($D$8)+1 &lt;= ROWS(_xlfn.ANCHORARRAY(_Helper_FilterResults!$A$1)),
    INDEX(_xlfn.ANCHORARRAY(_Helper_FilterResults!$A$1), ROW()-ROW($D$8)+1, 2),
    ""
)</f>
        <v>KENTFIELD HOSPITAL SAN FRANCISCO</v>
      </c>
      <c r="F398" s="5" t="str" cm="1">
        <f t="array" ref="F398">IF(
    ROW()-ROW($D$8)+1 &lt;= ROWS(_xlfn.ANCHORARRAY(_Helper_FilterResults!$A$1)),
    INDEX(_xlfn.ANCHORARRAY(_Helper_FilterResults!$A$1), ROW()-ROW($D$8)+1, 3),
    ""
)</f>
        <v>450 STANYAN ST., FLOOR 6</v>
      </c>
      <c r="G398" s="5" t="str" cm="1">
        <f t="array" ref="G398">IF(
    ROW()-ROW($D$8)+1 &lt;= ROWS(_xlfn.ANCHORARRAY(_Helper_FilterResults!$A$1)),
    INDEX(_xlfn.ANCHORARRAY(_Helper_FilterResults!$A$1), ROW()-ROW($D$8)+1, 4),
    ""
)</f>
        <v>SAN FRANCISCO</v>
      </c>
      <c r="H398" s="5" cm="1">
        <f t="array" ref="H398">IF(
    ROW()-ROW($D$8)+1 &lt;= ROWS(_xlfn.ANCHORARRAY(_Helper_FilterResults!$A$1)),
    INDEX(_xlfn.ANCHORARRAY(_Helper_FilterResults!$A$1), ROW()-ROW($D$8)+1, 5),
    ""
)</f>
        <v>94117</v>
      </c>
      <c r="I398" s="28" t="str" cm="1">
        <f t="array" ref="I398">IF(
    ROW()-ROW($D$8)+1 &lt;= ROWS(_xlfn.ANCHORARRAY(_Helper_FilterResults!$A$1)),
    INDEX(_xlfn.ANCHORARRAY(_Helper_FilterResults!$A$1), ROW()-ROW($D$8)+1, 6),
    ""
)</f>
        <v>District 19</v>
      </c>
      <c r="J398" s="28" t="str" cm="1">
        <f t="array" ref="J398">IF(
    ROW()-ROW($D$8)+1 &lt;= ROWS(_xlfn.ANCHORARRAY(_Helper_FilterResults!$A$1)),
    INDEX(_xlfn.ANCHORARRAY(_Helper_FilterResults!$A$1), ROW()-ROW($D$8)+1, 7),
    ""
)</f>
        <v>District 11</v>
      </c>
      <c r="K398" s="28" t="str" cm="1">
        <f t="array" ref="K398">IF(
    ROW()-ROW($D$8)+1 &lt;= ROWS(_xlfn.ANCHORARRAY(_Helper_FilterResults!$A$1)),
    INDEX(_xlfn.ANCHORARRAY(_Helper_FilterResults!$A$1), ROW()-ROW($D$8)+1, 8),
    ""
)</f>
        <v>District 11</v>
      </c>
      <c r="L398" s="28" t="str" cm="1">
        <f t="array" ref="L398">IF(
    ROW()-ROW($D$8)+1 &lt;= ROWS(_xlfn.ANCHORARRAY(_Helper_FilterResults!$A$1)),
    INDEX(_xlfn.ANCHORARRAY(_Helper_FilterResults!$A$1), ROW()-ROW($D$8)+1, 9),
    ""
)</f>
        <v>District 11</v>
      </c>
      <c r="M398" s="28" t="str" cm="1">
        <f t="array" ref="M398">IF(
    ROW()-ROW($D$8)+1 &lt;= ROWS(_xlfn.ANCHORARRAY(_Helper_FilterResults!$A$1)),
    INDEX(_xlfn.ANCHORARRAY(_Helper_FilterResults!$A$1), ROW()-ROW($D$8)+1, 10),
    ""
)</f>
        <v>No</v>
      </c>
      <c r="N398" s="34" t="str" cm="1">
        <f t="array" ref="N398">IF(
    ROW()-ROW($D$8)+1 &lt;= ROWS(_xlfn.ANCHORARRAY(_Helper_FilterResults!$A$1)),
    INDEX(_xlfn.ANCHORARRAY(_Helper_FilterResults!$A$1), ROW()-ROW($D$8)+1, 11),
    ""
)</f>
        <v>No</v>
      </c>
      <c r="O398" s="28" t="str" cm="1">
        <f t="array" ref="O398">IF(
    ROW()-ROW($D$8)+1 &lt;= ROWS(_xlfn.ANCHORARRAY(_Helper_FilterResults!$A$1)),
    INDEX(_xlfn.ANCHORARRAY(_Helper_FilterResults!$A$1), ROW()-ROW($D$8)+1, 12),
    ""
)</f>
        <v>NA</v>
      </c>
      <c r="P398" s="33" t="str" cm="1">
        <f t="array" ref="P398">IF(
    ROW()-ROW($D$8)+1 &lt;= ROWS(_xlfn.ANCHORARRAY(_Helper_FilterResults!$A$1)),
    INDEX(_xlfn.ANCHORARRAY(_Helper_FilterResults!$A$1), ROW()-ROW($D$8)+1, 13),
    ""
)</f>
        <v>General Acute Care Hospital</v>
      </c>
      <c r="Q398" s="33" t="str" cm="1">
        <f t="array" ref="Q398">IF(
    ROW()-ROW($D$8)+1 &lt;= ROWS(_xlfn.ANCHORARRAY(_Helper_FilterResults!$A$1)),
    INDEX(_xlfn.ANCHORARRAY(_Helper_FilterResults!$A$1), ROW()-ROW($D$8)+1, 14),
    ""
)</f>
        <v>Investor - Corporation</v>
      </c>
    </row>
    <row r="399" spans="4:17" x14ac:dyDescent="0.3">
      <c r="D399" s="5" cm="1">
        <f t="array" ref="D399">IF(
    ROW()-ROW($D$8)+1 &lt;= ROWS(_xlfn.ANCHORARRAY(_Helper_FilterResults!$A$1)),
    INDEX(_xlfn.ANCHORARRAY(_Helper_FilterResults!$A$1), ROW()-ROW($D$8)+1, 1),
    ""
)</f>
        <v>106390846</v>
      </c>
      <c r="E399" s="5" t="str" cm="1">
        <f t="array" ref="E399">IF(
    ROW()-ROW($D$8)+1 &lt;= ROWS(_xlfn.ANCHORARRAY(_Helper_FilterResults!$A$1)),
    INDEX(_xlfn.ANCHORARRAY(_Helper_FilterResults!$A$1), ROW()-ROW($D$8)+1, 2),
    ""
)</f>
        <v>DAMERON HOSPITAL</v>
      </c>
      <c r="F399" s="5" t="str" cm="1">
        <f t="array" ref="F399">IF(
    ROW()-ROW($D$8)+1 &lt;= ROWS(_xlfn.ANCHORARRAY(_Helper_FilterResults!$A$1)),
    INDEX(_xlfn.ANCHORARRAY(_Helper_FilterResults!$A$1), ROW()-ROW($D$8)+1, 3),
    ""
)</f>
        <v>525 WEST ACACIA ST</v>
      </c>
      <c r="G399" s="5" t="str" cm="1">
        <f t="array" ref="G399">IF(
    ROW()-ROW($D$8)+1 &lt;= ROWS(_xlfn.ANCHORARRAY(_Helper_FilterResults!$A$1)),
    INDEX(_xlfn.ANCHORARRAY(_Helper_FilterResults!$A$1), ROW()-ROW($D$8)+1, 4),
    ""
)</f>
        <v>STOCKTON</v>
      </c>
      <c r="H399" s="5" cm="1">
        <f t="array" ref="H399">IF(
    ROW()-ROW($D$8)+1 &lt;= ROWS(_xlfn.ANCHORARRAY(_Helper_FilterResults!$A$1)),
    INDEX(_xlfn.ANCHORARRAY(_Helper_FilterResults!$A$1), ROW()-ROW($D$8)+1, 5),
    ""
)</f>
        <v>95203</v>
      </c>
      <c r="I399" s="28" t="str" cm="1">
        <f t="array" ref="I399">IF(
    ROW()-ROW($D$8)+1 &lt;= ROWS(_xlfn.ANCHORARRAY(_Helper_FilterResults!$A$1)),
    INDEX(_xlfn.ANCHORARRAY(_Helper_FilterResults!$A$1), ROW()-ROW($D$8)+1, 6),
    ""
)</f>
        <v>District 13</v>
      </c>
      <c r="J399" s="28" t="str" cm="1">
        <f t="array" ref="J399">IF(
    ROW()-ROW($D$8)+1 &lt;= ROWS(_xlfn.ANCHORARRAY(_Helper_FilterResults!$A$1)),
    INDEX(_xlfn.ANCHORARRAY(_Helper_FilterResults!$A$1), ROW()-ROW($D$8)+1, 7),
    ""
)</f>
        <v>District 5</v>
      </c>
      <c r="K399" s="28" t="str" cm="1">
        <f t="array" ref="K399">IF(
    ROW()-ROW($D$8)+1 &lt;= ROWS(_xlfn.ANCHORARRAY(_Helper_FilterResults!$A$1)),
    INDEX(_xlfn.ANCHORARRAY(_Helper_FilterResults!$A$1), ROW()-ROW($D$8)+1, 8),
    ""
)</f>
        <v>District 9</v>
      </c>
      <c r="L399" s="28" t="str" cm="1">
        <f t="array" ref="L399">IF(
    ROW()-ROW($D$8)+1 &lt;= ROWS(_xlfn.ANCHORARRAY(_Helper_FilterResults!$A$1)),
    INDEX(_xlfn.ANCHORARRAY(_Helper_FilterResults!$A$1), ROW()-ROW($D$8)+1, 9),
    ""
)</f>
        <v>District 9</v>
      </c>
      <c r="M399" s="28" t="str" cm="1">
        <f t="array" ref="M399">IF(
    ROW()-ROW($D$8)+1 &lt;= ROWS(_xlfn.ANCHORARRAY(_Helper_FilterResults!$A$1)),
    INDEX(_xlfn.ANCHORARRAY(_Helper_FilterResults!$A$1), ROW()-ROW($D$8)+1, 10),
    ""
)</f>
        <v>No</v>
      </c>
      <c r="N399" s="34" t="str" cm="1">
        <f t="array" ref="N399">IF(
    ROW()-ROW($D$8)+1 &lt;= ROWS(_xlfn.ANCHORARRAY(_Helper_FilterResults!$A$1)),
    INDEX(_xlfn.ANCHORARRAY(_Helper_FilterResults!$A$1), ROW()-ROW($D$8)+1, 11),
    ""
)</f>
        <v>No</v>
      </c>
      <c r="O399" s="28" t="str" cm="1">
        <f t="array" ref="O399">IF(
    ROW()-ROW($D$8)+1 &lt;= ROWS(_xlfn.ANCHORARRAY(_Helper_FilterResults!$A$1)),
    INDEX(_xlfn.ANCHORARRAY(_Helper_FilterResults!$A$1), ROW()-ROW($D$8)+1, 12),
    ""
)</f>
        <v>NA</v>
      </c>
      <c r="P399" s="33" t="str" cm="1">
        <f t="array" ref="P399">IF(
    ROW()-ROW($D$8)+1 &lt;= ROWS(_xlfn.ANCHORARRAY(_Helper_FilterResults!$A$1)),
    INDEX(_xlfn.ANCHORARRAY(_Helper_FilterResults!$A$1), ROW()-ROW($D$8)+1, 13),
    ""
)</f>
        <v>General Acute Care Hospital</v>
      </c>
      <c r="Q399" s="33" t="str" cm="1">
        <f t="array" ref="Q399">IF(
    ROW()-ROW($D$8)+1 &lt;= ROWS(_xlfn.ANCHORARRAY(_Helper_FilterResults!$A$1)),
    INDEX(_xlfn.ANCHORARRAY(_Helper_FilterResults!$A$1), ROW()-ROW($D$8)+1, 14),
    ""
)</f>
        <v>Non-Profit Corporation</v>
      </c>
    </row>
    <row r="400" spans="4:17" x14ac:dyDescent="0.3">
      <c r="D400" s="5" cm="1">
        <f t="array" ref="D400">IF(
    ROW()-ROW($D$8)+1 &lt;= ROWS(_xlfn.ANCHORARRAY(_Helper_FilterResults!$A$1)),
    INDEX(_xlfn.ANCHORARRAY(_Helper_FilterResults!$A$1), ROW()-ROW($D$8)+1, 1),
    ""
)</f>
        <v>106390923</v>
      </c>
      <c r="E400" s="5" t="str" cm="1">
        <f t="array" ref="E400">IF(
    ROW()-ROW($D$8)+1 &lt;= ROWS(_xlfn.ANCHORARRAY(_Helper_FilterResults!$A$1)),
    INDEX(_xlfn.ANCHORARRAY(_Helper_FilterResults!$A$1), ROW()-ROW($D$8)+1, 2),
    ""
)</f>
        <v>ADVENTIST HEALTH LODI MEMORIAL</v>
      </c>
      <c r="F400" s="5" t="str" cm="1">
        <f t="array" ref="F400">IF(
    ROW()-ROW($D$8)+1 &lt;= ROWS(_xlfn.ANCHORARRAY(_Helper_FilterResults!$A$1)),
    INDEX(_xlfn.ANCHORARRAY(_Helper_FilterResults!$A$1), ROW()-ROW($D$8)+1, 3),
    ""
)</f>
        <v>975 SOUTH FAIRMONT AVENUE</v>
      </c>
      <c r="G400" s="5" t="str" cm="1">
        <f t="array" ref="G400">IF(
    ROW()-ROW($D$8)+1 &lt;= ROWS(_xlfn.ANCHORARRAY(_Helper_FilterResults!$A$1)),
    INDEX(_xlfn.ANCHORARRAY(_Helper_FilterResults!$A$1), ROW()-ROW($D$8)+1, 4),
    ""
)</f>
        <v>LODI</v>
      </c>
      <c r="H400" s="5" t="str" cm="1">
        <f t="array" ref="H400">IF(
    ROW()-ROW($D$8)+1 &lt;= ROWS(_xlfn.ANCHORARRAY(_Helper_FilterResults!$A$1)),
    INDEX(_xlfn.ANCHORARRAY(_Helper_FilterResults!$A$1), ROW()-ROW($D$8)+1, 5),
    ""
)</f>
        <v>95240-5179</v>
      </c>
      <c r="I400" s="28" t="str" cm="1">
        <f t="array" ref="I400">IF(
    ROW()-ROW($D$8)+1 &lt;= ROWS(_xlfn.ANCHORARRAY(_Helper_FilterResults!$A$1)),
    INDEX(_xlfn.ANCHORARRAY(_Helper_FilterResults!$A$1), ROW()-ROW($D$8)+1, 6),
    ""
)</f>
        <v>District 9</v>
      </c>
      <c r="J400" s="28" t="str" cm="1">
        <f t="array" ref="J400">IF(
    ROW()-ROW($D$8)+1 &lt;= ROWS(_xlfn.ANCHORARRAY(_Helper_FilterResults!$A$1)),
    INDEX(_xlfn.ANCHORARRAY(_Helper_FilterResults!$A$1), ROW()-ROW($D$8)+1, 7),
    ""
)</f>
        <v>District 5</v>
      </c>
      <c r="K400" s="28" t="str" cm="1">
        <f t="array" ref="K400">IF(
    ROW()-ROW($D$8)+1 &lt;= ROWS(_xlfn.ANCHORARRAY(_Helper_FilterResults!$A$1)),
    INDEX(_xlfn.ANCHORARRAY(_Helper_FilterResults!$A$1), ROW()-ROW($D$8)+1, 8),
    ""
)</f>
        <v>District 9</v>
      </c>
      <c r="L400" s="28" t="str" cm="1">
        <f t="array" ref="L400">IF(
    ROW()-ROW($D$8)+1 &lt;= ROWS(_xlfn.ANCHORARRAY(_Helper_FilterResults!$A$1)),
    INDEX(_xlfn.ANCHORARRAY(_Helper_FilterResults!$A$1), ROW()-ROW($D$8)+1, 9),
    ""
)</f>
        <v>District 7</v>
      </c>
      <c r="M400" s="28" t="str" cm="1">
        <f t="array" ref="M400">IF(
    ROW()-ROW($D$8)+1 &lt;= ROWS(_xlfn.ANCHORARRAY(_Helper_FilterResults!$A$1)),
    INDEX(_xlfn.ANCHORARRAY(_Helper_FilterResults!$A$1), ROW()-ROW($D$8)+1, 10),
    ""
)</f>
        <v>No</v>
      </c>
      <c r="N400" s="34" t="str" cm="1">
        <f t="array" ref="N400">IF(
    ROW()-ROW($D$8)+1 &lt;= ROWS(_xlfn.ANCHORARRAY(_Helper_FilterResults!$A$1)),
    INDEX(_xlfn.ANCHORARRAY(_Helper_FilterResults!$A$1), ROW()-ROW($D$8)+1, 11),
    ""
)</f>
        <v>No</v>
      </c>
      <c r="O400" s="28" t="str" cm="1">
        <f t="array" ref="O400">IF(
    ROW()-ROW($D$8)+1 &lt;= ROWS(_xlfn.ANCHORARRAY(_Helper_FilterResults!$A$1)),
    INDEX(_xlfn.ANCHORARRAY(_Helper_FilterResults!$A$1), ROW()-ROW($D$8)+1, 12),
    ""
)</f>
        <v>NA</v>
      </c>
      <c r="P400" s="33" t="str" cm="1">
        <f t="array" ref="P400">IF(
    ROW()-ROW($D$8)+1 &lt;= ROWS(_xlfn.ANCHORARRAY(_Helper_FilterResults!$A$1)),
    INDEX(_xlfn.ANCHORARRAY(_Helper_FilterResults!$A$1), ROW()-ROW($D$8)+1, 13),
    ""
)</f>
        <v>General Acute Care Hospital</v>
      </c>
      <c r="Q400" s="33" t="str" cm="1">
        <f t="array" ref="Q400">IF(
    ROW()-ROW($D$8)+1 &lt;= ROWS(_xlfn.ANCHORARRAY(_Helper_FilterResults!$A$1)),
    INDEX(_xlfn.ANCHORARRAY(_Helper_FilterResults!$A$1), ROW()-ROW($D$8)+1, 14),
    ""
)</f>
        <v>Non-Profit Corporation</v>
      </c>
    </row>
    <row r="401" spans="4:17" x14ac:dyDescent="0.3">
      <c r="D401" s="5" cm="1">
        <f t="array" ref="D401">IF(
    ROW()-ROW($D$8)+1 &lt;= ROWS(_xlfn.ANCHORARRAY(_Helper_FilterResults!$A$1)),
    INDEX(_xlfn.ANCHORARRAY(_Helper_FilterResults!$A$1), ROW()-ROW($D$8)+1, 1),
    ""
)</f>
        <v>106391010</v>
      </c>
      <c r="E401" s="5" t="str" cm="1">
        <f t="array" ref="E401">IF(
    ROW()-ROW($D$8)+1 &lt;= ROWS(_xlfn.ANCHORARRAY(_Helper_FilterResults!$A$1)),
    INDEX(_xlfn.ANCHORARRAY(_Helper_FilterResults!$A$1), ROW()-ROW($D$8)+1, 2),
    ""
)</f>
        <v>SAN JOAQUIN GENERAL HOSPITAL</v>
      </c>
      <c r="F401" s="5" t="str" cm="1">
        <f t="array" ref="F401">IF(
    ROW()-ROW($D$8)+1 &lt;= ROWS(_xlfn.ANCHORARRAY(_Helper_FilterResults!$A$1)),
    INDEX(_xlfn.ANCHORARRAY(_Helper_FilterResults!$A$1), ROW()-ROW($D$8)+1, 3),
    ""
)</f>
        <v>500 WEST HOSPITAL ROAD</v>
      </c>
      <c r="G401" s="5" t="str" cm="1">
        <f t="array" ref="G401">IF(
    ROW()-ROW($D$8)+1 &lt;= ROWS(_xlfn.ANCHORARRAY(_Helper_FilterResults!$A$1)),
    INDEX(_xlfn.ANCHORARRAY(_Helper_FilterResults!$A$1), ROW()-ROW($D$8)+1, 4),
    ""
)</f>
        <v>FRENCH CAMP</v>
      </c>
      <c r="H401" s="5" cm="1">
        <f t="array" ref="H401">IF(
    ROW()-ROW($D$8)+1 &lt;= ROWS(_xlfn.ANCHORARRAY(_Helper_FilterResults!$A$1)),
    INDEX(_xlfn.ANCHORARRAY(_Helper_FilterResults!$A$1), ROW()-ROW($D$8)+1, 5),
    ""
)</f>
        <v>95231</v>
      </c>
      <c r="I401" s="28" t="str" cm="1">
        <f t="array" ref="I401">IF(
    ROW()-ROW($D$8)+1 &lt;= ROWS(_xlfn.ANCHORARRAY(_Helper_FilterResults!$A$1)),
    INDEX(_xlfn.ANCHORARRAY(_Helper_FilterResults!$A$1), ROW()-ROW($D$8)+1, 6),
    ""
)</f>
        <v>District 13</v>
      </c>
      <c r="J401" s="28" t="str" cm="1">
        <f t="array" ref="J401">IF(
    ROW()-ROW($D$8)+1 &lt;= ROWS(_xlfn.ANCHORARRAY(_Helper_FilterResults!$A$1)),
    INDEX(_xlfn.ANCHORARRAY(_Helper_FilterResults!$A$1), ROW()-ROW($D$8)+1, 7),
    ""
)</f>
        <v>District 5</v>
      </c>
      <c r="K401" s="28" t="str" cm="1">
        <f t="array" ref="K401">IF(
    ROW()-ROW($D$8)+1 &lt;= ROWS(_xlfn.ANCHORARRAY(_Helper_FilterResults!$A$1)),
    INDEX(_xlfn.ANCHORARRAY(_Helper_FilterResults!$A$1), ROW()-ROW($D$8)+1, 8),
    ""
)</f>
        <v>District 9</v>
      </c>
      <c r="L401" s="28" t="str" cm="1">
        <f t="array" ref="L401">IF(
    ROW()-ROW($D$8)+1 &lt;= ROWS(_xlfn.ANCHORARRAY(_Helper_FilterResults!$A$1)),
    INDEX(_xlfn.ANCHORARRAY(_Helper_FilterResults!$A$1), ROW()-ROW($D$8)+1, 9),
    ""
)</f>
        <v>District 9</v>
      </c>
      <c r="M401" s="28" t="str" cm="1">
        <f t="array" ref="M401">IF(
    ROW()-ROW($D$8)+1 &lt;= ROWS(_xlfn.ANCHORARRAY(_Helper_FilterResults!$A$1)),
    INDEX(_xlfn.ANCHORARRAY(_Helper_FilterResults!$A$1), ROW()-ROW($D$8)+1, 10),
    ""
)</f>
        <v>No</v>
      </c>
      <c r="N401" s="34" t="str" cm="1">
        <f t="array" ref="N401">IF(
    ROW()-ROW($D$8)+1 &lt;= ROWS(_xlfn.ANCHORARRAY(_Helper_FilterResults!$A$1)),
    INDEX(_xlfn.ANCHORARRAY(_Helper_FilterResults!$A$1), ROW()-ROW($D$8)+1, 11),
    ""
)</f>
        <v>No</v>
      </c>
      <c r="O401" s="28" t="str" cm="1">
        <f t="array" ref="O401">IF(
    ROW()-ROW($D$8)+1 &lt;= ROWS(_xlfn.ANCHORARRAY(_Helper_FilterResults!$A$1)),
    INDEX(_xlfn.ANCHORARRAY(_Helper_FilterResults!$A$1), ROW()-ROW($D$8)+1, 12),
    ""
)</f>
        <v>Level III</v>
      </c>
      <c r="P401" s="33" t="str" cm="1">
        <f t="array" ref="P401">IF(
    ROW()-ROW($D$8)+1 &lt;= ROWS(_xlfn.ANCHORARRAY(_Helper_FilterResults!$A$1)),
    INDEX(_xlfn.ANCHORARRAY(_Helper_FilterResults!$A$1), ROW()-ROW($D$8)+1, 13),
    ""
)</f>
        <v>General Acute Care Hospital</v>
      </c>
      <c r="Q401" s="33" t="str" cm="1">
        <f t="array" ref="Q401">IF(
    ROW()-ROW($D$8)+1 &lt;= ROWS(_xlfn.ANCHORARRAY(_Helper_FilterResults!$A$1)),
    INDEX(_xlfn.ANCHORARRAY(_Helper_FilterResults!$A$1), ROW()-ROW($D$8)+1, 14),
    ""
)</f>
        <v>City or County</v>
      </c>
    </row>
    <row r="402" spans="4:17" x14ac:dyDescent="0.3">
      <c r="D402" s="5" cm="1">
        <f t="array" ref="D402">IF(
    ROW()-ROW($D$8)+1 &lt;= ROWS(_xlfn.ANCHORARRAY(_Helper_FilterResults!$A$1)),
    INDEX(_xlfn.ANCHORARRAY(_Helper_FilterResults!$A$1), ROW()-ROW($D$8)+1, 1),
    ""
)</f>
        <v>106391042</v>
      </c>
      <c r="E402" s="5" t="str" cm="1">
        <f t="array" ref="E402">IF(
    ROW()-ROW($D$8)+1 &lt;= ROWS(_xlfn.ANCHORARRAY(_Helper_FilterResults!$A$1)),
    INDEX(_xlfn.ANCHORARRAY(_Helper_FilterResults!$A$1), ROW()-ROW($D$8)+1, 2),
    ""
)</f>
        <v>ST. JOSEPH'S MEDICAL CENTER OF STOCKTON</v>
      </c>
      <c r="F402" s="5" t="str" cm="1">
        <f t="array" ref="F402">IF(
    ROW()-ROW($D$8)+1 &lt;= ROWS(_xlfn.ANCHORARRAY(_Helper_FilterResults!$A$1)),
    INDEX(_xlfn.ANCHORARRAY(_Helper_FilterResults!$A$1), ROW()-ROW($D$8)+1, 3),
    ""
)</f>
        <v>1800 NORTH CALIFORNIA STREET</v>
      </c>
      <c r="G402" s="5" t="str" cm="1">
        <f t="array" ref="G402">IF(
    ROW()-ROW($D$8)+1 &lt;= ROWS(_xlfn.ANCHORARRAY(_Helper_FilterResults!$A$1)),
    INDEX(_xlfn.ANCHORARRAY(_Helper_FilterResults!$A$1), ROW()-ROW($D$8)+1, 4),
    ""
)</f>
        <v>STOCKTON</v>
      </c>
      <c r="H402" s="5" cm="1">
        <f t="array" ref="H402">IF(
    ROW()-ROW($D$8)+1 &lt;= ROWS(_xlfn.ANCHORARRAY(_Helper_FilterResults!$A$1)),
    INDEX(_xlfn.ANCHORARRAY(_Helper_FilterResults!$A$1), ROW()-ROW($D$8)+1, 5),
    ""
)</f>
        <v>95204</v>
      </c>
      <c r="I402" s="28" t="str" cm="1">
        <f t="array" ref="I402">IF(
    ROW()-ROW($D$8)+1 &lt;= ROWS(_xlfn.ANCHORARRAY(_Helper_FilterResults!$A$1)),
    INDEX(_xlfn.ANCHORARRAY(_Helper_FilterResults!$A$1), ROW()-ROW($D$8)+1, 6),
    ""
)</f>
        <v>District 13</v>
      </c>
      <c r="J402" s="28" t="str" cm="1">
        <f t="array" ref="J402">IF(
    ROW()-ROW($D$8)+1 &lt;= ROWS(_xlfn.ANCHORARRAY(_Helper_FilterResults!$A$1)),
    INDEX(_xlfn.ANCHORARRAY(_Helper_FilterResults!$A$1), ROW()-ROW($D$8)+1, 7),
    ""
)</f>
        <v>District 5</v>
      </c>
      <c r="K402" s="28" t="str" cm="1">
        <f t="array" ref="K402">IF(
    ROW()-ROW($D$8)+1 &lt;= ROWS(_xlfn.ANCHORARRAY(_Helper_FilterResults!$A$1)),
    INDEX(_xlfn.ANCHORARRAY(_Helper_FilterResults!$A$1), ROW()-ROW($D$8)+1, 8),
    ""
)</f>
        <v>District 9</v>
      </c>
      <c r="L402" s="28" t="str" cm="1">
        <f t="array" ref="L402">IF(
    ROW()-ROW($D$8)+1 &lt;= ROWS(_xlfn.ANCHORARRAY(_Helper_FilterResults!$A$1)),
    INDEX(_xlfn.ANCHORARRAY(_Helper_FilterResults!$A$1), ROW()-ROW($D$8)+1, 9),
    ""
)</f>
        <v>District 9</v>
      </c>
      <c r="M402" s="28" t="str" cm="1">
        <f t="array" ref="M402">IF(
    ROW()-ROW($D$8)+1 &lt;= ROWS(_xlfn.ANCHORARRAY(_Helper_FilterResults!$A$1)),
    INDEX(_xlfn.ANCHORARRAY(_Helper_FilterResults!$A$1), ROW()-ROW($D$8)+1, 10),
    ""
)</f>
        <v>Yes</v>
      </c>
      <c r="N402" s="34" t="str" cm="1">
        <f t="array" ref="N402">IF(
    ROW()-ROW($D$8)+1 &lt;= ROWS(_xlfn.ANCHORARRAY(_Helper_FilterResults!$A$1)),
    INDEX(_xlfn.ANCHORARRAY(_Helper_FilterResults!$A$1), ROW()-ROW($D$8)+1, 11),
    ""
)</f>
        <v>No</v>
      </c>
      <c r="O402" s="28" t="str" cm="1">
        <f t="array" ref="O402">IF(
    ROW()-ROW($D$8)+1 &lt;= ROWS(_xlfn.ANCHORARRAY(_Helper_FilterResults!$A$1)),
    INDEX(_xlfn.ANCHORARRAY(_Helper_FilterResults!$A$1), ROW()-ROW($D$8)+1, 12),
    ""
)</f>
        <v>NA</v>
      </c>
      <c r="P402" s="33" t="str" cm="1">
        <f t="array" ref="P402">IF(
    ROW()-ROW($D$8)+1 &lt;= ROWS(_xlfn.ANCHORARRAY(_Helper_FilterResults!$A$1)),
    INDEX(_xlfn.ANCHORARRAY(_Helper_FilterResults!$A$1), ROW()-ROW($D$8)+1, 13),
    ""
)</f>
        <v>General Acute Care Hospital</v>
      </c>
      <c r="Q402" s="33" t="str" cm="1">
        <f t="array" ref="Q402">IF(
    ROW()-ROW($D$8)+1 &lt;= ROWS(_xlfn.ANCHORARRAY(_Helper_FilterResults!$A$1)),
    INDEX(_xlfn.ANCHORARRAY(_Helper_FilterResults!$A$1), ROW()-ROW($D$8)+1, 14),
    ""
)</f>
        <v>Non-Profit Corporation</v>
      </c>
    </row>
    <row r="403" spans="4:17" x14ac:dyDescent="0.3">
      <c r="D403" s="5" cm="1">
        <f t="array" ref="D403">IF(
    ROW()-ROW($D$8)+1 &lt;= ROWS(_xlfn.ANCHORARRAY(_Helper_FilterResults!$A$1)),
    INDEX(_xlfn.ANCHORARRAY(_Helper_FilterResults!$A$1), ROW()-ROW($D$8)+1, 1),
    ""
)</f>
        <v>106391056</v>
      </c>
      <c r="E403" s="5" t="str" cm="1">
        <f t="array" ref="E403">IF(
    ROW()-ROW($D$8)+1 &lt;= ROWS(_xlfn.ANCHORARRAY(_Helper_FilterResults!$A$1)),
    INDEX(_xlfn.ANCHORARRAY(_Helper_FilterResults!$A$1), ROW()-ROW($D$8)+1, 2),
    ""
)</f>
        <v>SUTTER TRACY COMMUNITY HOSPITAL</v>
      </c>
      <c r="F403" s="5" t="str" cm="1">
        <f t="array" ref="F403">IF(
    ROW()-ROW($D$8)+1 &lt;= ROWS(_xlfn.ANCHORARRAY(_Helper_FilterResults!$A$1)),
    INDEX(_xlfn.ANCHORARRAY(_Helper_FilterResults!$A$1), ROW()-ROW($D$8)+1, 3),
    ""
)</f>
        <v>1420 NORTH TRACY BOULEVARD</v>
      </c>
      <c r="G403" s="5" t="str" cm="1">
        <f t="array" ref="G403">IF(
    ROW()-ROW($D$8)+1 &lt;= ROWS(_xlfn.ANCHORARRAY(_Helper_FilterResults!$A$1)),
    INDEX(_xlfn.ANCHORARRAY(_Helper_FilterResults!$A$1), ROW()-ROW($D$8)+1, 4),
    ""
)</f>
        <v>TRACY</v>
      </c>
      <c r="H403" s="5" cm="1">
        <f t="array" ref="H403">IF(
    ROW()-ROW($D$8)+1 &lt;= ROWS(_xlfn.ANCHORARRAY(_Helper_FilterResults!$A$1)),
    INDEX(_xlfn.ANCHORARRAY(_Helper_FilterResults!$A$1), ROW()-ROW($D$8)+1, 5),
    ""
)</f>
        <v>95376</v>
      </c>
      <c r="I403" s="28" t="str" cm="1">
        <f t="array" ref="I403">IF(
    ROW()-ROW($D$8)+1 &lt;= ROWS(_xlfn.ANCHORARRAY(_Helper_FilterResults!$A$1)),
    INDEX(_xlfn.ANCHORARRAY(_Helper_FilterResults!$A$1), ROW()-ROW($D$8)+1, 6),
    ""
)</f>
        <v>District 13</v>
      </c>
      <c r="J403" s="28" t="str" cm="1">
        <f t="array" ref="J403">IF(
    ROW()-ROW($D$8)+1 &lt;= ROWS(_xlfn.ANCHORARRAY(_Helper_FilterResults!$A$1)),
    INDEX(_xlfn.ANCHORARRAY(_Helper_FilterResults!$A$1), ROW()-ROW($D$8)+1, 7),
    ""
)</f>
        <v>District 5</v>
      </c>
      <c r="K403" s="28" t="str" cm="1">
        <f t="array" ref="K403">IF(
    ROW()-ROW($D$8)+1 &lt;= ROWS(_xlfn.ANCHORARRAY(_Helper_FilterResults!$A$1)),
    INDEX(_xlfn.ANCHORARRAY(_Helper_FilterResults!$A$1), ROW()-ROW($D$8)+1, 8),
    ""
)</f>
        <v>District 9</v>
      </c>
      <c r="L403" s="28" t="str" cm="1">
        <f t="array" ref="L403">IF(
    ROW()-ROW($D$8)+1 &lt;= ROWS(_xlfn.ANCHORARRAY(_Helper_FilterResults!$A$1)),
    INDEX(_xlfn.ANCHORARRAY(_Helper_FilterResults!$A$1), ROW()-ROW($D$8)+1, 9),
    ""
)</f>
        <v>District 9</v>
      </c>
      <c r="M403" s="28" t="str" cm="1">
        <f t="array" ref="M403">IF(
    ROW()-ROW($D$8)+1 &lt;= ROWS(_xlfn.ANCHORARRAY(_Helper_FilterResults!$A$1)),
    INDEX(_xlfn.ANCHORARRAY(_Helper_FilterResults!$A$1), ROW()-ROW($D$8)+1, 10),
    ""
)</f>
        <v>No</v>
      </c>
      <c r="N403" s="34" t="str" cm="1">
        <f t="array" ref="N403">IF(
    ROW()-ROW($D$8)+1 &lt;= ROWS(_xlfn.ANCHORARRAY(_Helper_FilterResults!$A$1)),
    INDEX(_xlfn.ANCHORARRAY(_Helper_FilterResults!$A$1), ROW()-ROW($D$8)+1, 11),
    ""
)</f>
        <v>No</v>
      </c>
      <c r="O403" s="28" t="str" cm="1">
        <f t="array" ref="O403">IF(
    ROW()-ROW($D$8)+1 &lt;= ROWS(_xlfn.ANCHORARRAY(_Helper_FilterResults!$A$1)),
    INDEX(_xlfn.ANCHORARRAY(_Helper_FilterResults!$A$1), ROW()-ROW($D$8)+1, 12),
    ""
)</f>
        <v>NA</v>
      </c>
      <c r="P403" s="33" t="str" cm="1">
        <f t="array" ref="P403">IF(
    ROW()-ROW($D$8)+1 &lt;= ROWS(_xlfn.ANCHORARRAY(_Helper_FilterResults!$A$1)),
    INDEX(_xlfn.ANCHORARRAY(_Helper_FilterResults!$A$1), ROW()-ROW($D$8)+1, 13),
    ""
)</f>
        <v>General Acute Care Hospital</v>
      </c>
      <c r="Q403" s="33" t="str" cm="1">
        <f t="array" ref="Q403">IF(
    ROW()-ROW($D$8)+1 &lt;= ROWS(_xlfn.ANCHORARRAY(_Helper_FilterResults!$A$1)),
    INDEX(_xlfn.ANCHORARRAY(_Helper_FilterResults!$A$1), ROW()-ROW($D$8)+1, 14),
    ""
)</f>
        <v>Non-Profit Corporation</v>
      </c>
    </row>
    <row r="404" spans="4:17" x14ac:dyDescent="0.3">
      <c r="D404" s="5" cm="1">
        <f t="array" ref="D404">IF(
    ROW()-ROW($D$8)+1 &lt;= ROWS(_xlfn.ANCHORARRAY(_Helper_FilterResults!$A$1)),
    INDEX(_xlfn.ANCHORARRAY(_Helper_FilterResults!$A$1), ROW()-ROW($D$8)+1, 1),
    ""
)</f>
        <v>106392232</v>
      </c>
      <c r="E404" s="5" t="str" cm="1">
        <f t="array" ref="E404">IF(
    ROW()-ROW($D$8)+1 &lt;= ROWS(_xlfn.ANCHORARRAY(_Helper_FilterResults!$A$1)),
    INDEX(_xlfn.ANCHORARRAY(_Helper_FilterResults!$A$1), ROW()-ROW($D$8)+1, 2),
    ""
)</f>
        <v>ST. JOSEPH'S BEHAVIORAL HEALTH CENTER</v>
      </c>
      <c r="F404" s="5" t="str" cm="1">
        <f t="array" ref="F404">IF(
    ROW()-ROW($D$8)+1 &lt;= ROWS(_xlfn.ANCHORARRAY(_Helper_FilterResults!$A$1)),
    INDEX(_xlfn.ANCHORARRAY(_Helper_FilterResults!$A$1), ROW()-ROW($D$8)+1, 3),
    ""
)</f>
        <v>2510 NORTH CALIFORNIA STREET</v>
      </c>
      <c r="G404" s="5" t="str" cm="1">
        <f t="array" ref="G404">IF(
    ROW()-ROW($D$8)+1 &lt;= ROWS(_xlfn.ANCHORARRAY(_Helper_FilterResults!$A$1)),
    INDEX(_xlfn.ANCHORARRAY(_Helper_FilterResults!$A$1), ROW()-ROW($D$8)+1, 4),
    ""
)</f>
        <v>STOCKTON</v>
      </c>
      <c r="H404" s="5" cm="1">
        <f t="array" ref="H404">IF(
    ROW()-ROW($D$8)+1 &lt;= ROWS(_xlfn.ANCHORARRAY(_Helper_FilterResults!$A$1)),
    INDEX(_xlfn.ANCHORARRAY(_Helper_FilterResults!$A$1), ROW()-ROW($D$8)+1, 5),
    ""
)</f>
        <v>95204</v>
      </c>
      <c r="I404" s="28" t="str" cm="1">
        <f t="array" ref="I404">IF(
    ROW()-ROW($D$8)+1 &lt;= ROWS(_xlfn.ANCHORARRAY(_Helper_FilterResults!$A$1)),
    INDEX(_xlfn.ANCHORARRAY(_Helper_FilterResults!$A$1), ROW()-ROW($D$8)+1, 6),
    ""
)</f>
        <v>District 13</v>
      </c>
      <c r="J404" s="28" t="str" cm="1">
        <f t="array" ref="J404">IF(
    ROW()-ROW($D$8)+1 &lt;= ROWS(_xlfn.ANCHORARRAY(_Helper_FilterResults!$A$1)),
    INDEX(_xlfn.ANCHORARRAY(_Helper_FilterResults!$A$1), ROW()-ROW($D$8)+1, 7),
    ""
)</f>
        <v>District 5</v>
      </c>
      <c r="K404" s="28" t="str" cm="1">
        <f t="array" ref="K404">IF(
    ROW()-ROW($D$8)+1 &lt;= ROWS(_xlfn.ANCHORARRAY(_Helper_FilterResults!$A$1)),
    INDEX(_xlfn.ANCHORARRAY(_Helper_FilterResults!$A$1), ROW()-ROW($D$8)+1, 8),
    ""
)</f>
        <v>District 9</v>
      </c>
      <c r="L404" s="28" t="str" cm="1">
        <f t="array" ref="L404">IF(
    ROW()-ROW($D$8)+1 &lt;= ROWS(_xlfn.ANCHORARRAY(_Helper_FilterResults!$A$1)),
    INDEX(_xlfn.ANCHORARRAY(_Helper_FilterResults!$A$1), ROW()-ROW($D$8)+1, 9),
    ""
)</f>
        <v>District 9</v>
      </c>
      <c r="M404" s="28" t="str" cm="1">
        <f t="array" ref="M404">IF(
    ROW()-ROW($D$8)+1 &lt;= ROWS(_xlfn.ANCHORARRAY(_Helper_FilterResults!$A$1)),
    INDEX(_xlfn.ANCHORARRAY(_Helper_FilterResults!$A$1), ROW()-ROW($D$8)+1, 10),
    ""
)</f>
        <v>No</v>
      </c>
      <c r="N404" s="34" t="str" cm="1">
        <f t="array" ref="N404">IF(
    ROW()-ROW($D$8)+1 &lt;= ROWS(_xlfn.ANCHORARRAY(_Helper_FilterResults!$A$1)),
    INDEX(_xlfn.ANCHORARRAY(_Helper_FilterResults!$A$1), ROW()-ROW($D$8)+1, 11),
    ""
)</f>
        <v>No</v>
      </c>
      <c r="O404" s="28" t="str" cm="1">
        <f t="array" ref="O404">IF(
    ROW()-ROW($D$8)+1 &lt;= ROWS(_xlfn.ANCHORARRAY(_Helper_FilterResults!$A$1)),
    INDEX(_xlfn.ANCHORARRAY(_Helper_FilterResults!$A$1), ROW()-ROW($D$8)+1, 12),
    ""
)</f>
        <v>NA</v>
      </c>
      <c r="P404" s="33" t="str" cm="1">
        <f t="array" ref="P404">IF(
    ROW()-ROW($D$8)+1 &lt;= ROWS(_xlfn.ANCHORARRAY(_Helper_FilterResults!$A$1)),
    INDEX(_xlfn.ANCHORARRAY(_Helper_FilterResults!$A$1), ROW()-ROW($D$8)+1, 13),
    ""
)</f>
        <v>Acute Psychiatric Hospital</v>
      </c>
      <c r="Q404" s="33" t="str" cm="1">
        <f t="array" ref="Q404">IF(
    ROW()-ROW($D$8)+1 &lt;= ROWS(_xlfn.ANCHORARRAY(_Helper_FilterResults!$A$1)),
    INDEX(_xlfn.ANCHORARRAY(_Helper_FilterResults!$A$1), ROW()-ROW($D$8)+1, 14),
    ""
)</f>
        <v>Non-Profit Corporation</v>
      </c>
    </row>
    <row r="405" spans="4:17" x14ac:dyDescent="0.3">
      <c r="D405" s="5" cm="1">
        <f t="array" ref="D405">IF(
    ROW()-ROW($D$8)+1 &lt;= ROWS(_xlfn.ANCHORARRAY(_Helper_FilterResults!$A$1)),
    INDEX(_xlfn.ANCHORARRAY(_Helper_FilterResults!$A$1), ROW()-ROW($D$8)+1, 1),
    ""
)</f>
        <v>106392287</v>
      </c>
      <c r="E405" s="5" t="str" cm="1">
        <f t="array" ref="E405">IF(
    ROW()-ROW($D$8)+1 &lt;= ROWS(_xlfn.ANCHORARRAY(_Helper_FilterResults!$A$1)),
    INDEX(_xlfn.ANCHORARRAY(_Helper_FilterResults!$A$1), ROW()-ROW($D$8)+1, 2),
    ""
)</f>
        <v>DOCTORS HOSPITAL OF MANTECA</v>
      </c>
      <c r="F405" s="5" t="str" cm="1">
        <f t="array" ref="F405">IF(
    ROW()-ROW($D$8)+1 &lt;= ROWS(_xlfn.ANCHORARRAY(_Helper_FilterResults!$A$1)),
    INDEX(_xlfn.ANCHORARRAY(_Helper_FilterResults!$A$1), ROW()-ROW($D$8)+1, 3),
    ""
)</f>
        <v>1205 EAST NORTH STREET</v>
      </c>
      <c r="G405" s="5" t="str" cm="1">
        <f t="array" ref="G405">IF(
    ROW()-ROW($D$8)+1 &lt;= ROWS(_xlfn.ANCHORARRAY(_Helper_FilterResults!$A$1)),
    INDEX(_xlfn.ANCHORARRAY(_Helper_FilterResults!$A$1), ROW()-ROW($D$8)+1, 4),
    ""
)</f>
        <v>MANTECA</v>
      </c>
      <c r="H405" s="5" cm="1">
        <f t="array" ref="H405">IF(
    ROW()-ROW($D$8)+1 &lt;= ROWS(_xlfn.ANCHORARRAY(_Helper_FilterResults!$A$1)),
    INDEX(_xlfn.ANCHORARRAY(_Helper_FilterResults!$A$1), ROW()-ROW($D$8)+1, 5),
    ""
)</f>
        <v>95336</v>
      </c>
      <c r="I405" s="28" t="str" cm="1">
        <f t="array" ref="I405">IF(
    ROW()-ROW($D$8)+1 &lt;= ROWS(_xlfn.ANCHORARRAY(_Helper_FilterResults!$A$1)),
    INDEX(_xlfn.ANCHORARRAY(_Helper_FilterResults!$A$1), ROW()-ROW($D$8)+1, 6),
    ""
)</f>
        <v>District 9</v>
      </c>
      <c r="J405" s="28" t="str" cm="1">
        <f t="array" ref="J405">IF(
    ROW()-ROW($D$8)+1 &lt;= ROWS(_xlfn.ANCHORARRAY(_Helper_FilterResults!$A$1)),
    INDEX(_xlfn.ANCHORARRAY(_Helper_FilterResults!$A$1), ROW()-ROW($D$8)+1, 7),
    ""
)</f>
        <v>District 5</v>
      </c>
      <c r="K405" s="28" t="str" cm="1">
        <f t="array" ref="K405">IF(
    ROW()-ROW($D$8)+1 &lt;= ROWS(_xlfn.ANCHORARRAY(_Helper_FilterResults!$A$1)),
    INDEX(_xlfn.ANCHORARRAY(_Helper_FilterResults!$A$1), ROW()-ROW($D$8)+1, 8),
    ""
)</f>
        <v>District 9</v>
      </c>
      <c r="L405" s="28" t="str" cm="1">
        <f t="array" ref="L405">IF(
    ROW()-ROW($D$8)+1 &lt;= ROWS(_xlfn.ANCHORARRAY(_Helper_FilterResults!$A$1)),
    INDEX(_xlfn.ANCHORARRAY(_Helper_FilterResults!$A$1), ROW()-ROW($D$8)+1, 9),
    ""
)</f>
        <v>District 9</v>
      </c>
      <c r="M405" s="28" t="str" cm="1">
        <f t="array" ref="M405">IF(
    ROW()-ROW($D$8)+1 &lt;= ROWS(_xlfn.ANCHORARRAY(_Helper_FilterResults!$A$1)),
    INDEX(_xlfn.ANCHORARRAY(_Helper_FilterResults!$A$1), ROW()-ROW($D$8)+1, 10),
    ""
)</f>
        <v>No</v>
      </c>
      <c r="N405" s="34" t="str" cm="1">
        <f t="array" ref="N405">IF(
    ROW()-ROW($D$8)+1 &lt;= ROWS(_xlfn.ANCHORARRAY(_Helper_FilterResults!$A$1)),
    INDEX(_xlfn.ANCHORARRAY(_Helper_FilterResults!$A$1), ROW()-ROW($D$8)+1, 11),
    ""
)</f>
        <v>No</v>
      </c>
      <c r="O405" s="28" t="str" cm="1">
        <f t="array" ref="O405">IF(
    ROW()-ROW($D$8)+1 &lt;= ROWS(_xlfn.ANCHORARRAY(_Helper_FilterResults!$A$1)),
    INDEX(_xlfn.ANCHORARRAY(_Helper_FilterResults!$A$1), ROW()-ROW($D$8)+1, 12),
    ""
)</f>
        <v>NA</v>
      </c>
      <c r="P405" s="33" t="str" cm="1">
        <f t="array" ref="P405">IF(
    ROW()-ROW($D$8)+1 &lt;= ROWS(_xlfn.ANCHORARRAY(_Helper_FilterResults!$A$1)),
    INDEX(_xlfn.ANCHORARRAY(_Helper_FilterResults!$A$1), ROW()-ROW($D$8)+1, 13),
    ""
)</f>
        <v>General Acute Care Hospital</v>
      </c>
      <c r="Q405" s="33" t="str" cm="1">
        <f t="array" ref="Q405">IF(
    ROW()-ROW($D$8)+1 &lt;= ROWS(_xlfn.ANCHORARRAY(_Helper_FilterResults!$A$1)),
    INDEX(_xlfn.ANCHORARRAY(_Helper_FilterResults!$A$1), ROW()-ROW($D$8)+1, 14),
    ""
)</f>
        <v>Investor - Corporation</v>
      </c>
    </row>
    <row r="406" spans="4:17" x14ac:dyDescent="0.3">
      <c r="D406" s="5" cm="1">
        <f t="array" ref="D406">IF(
    ROW()-ROW($D$8)+1 &lt;= ROWS(_xlfn.ANCHORARRAY(_Helper_FilterResults!$A$1)),
    INDEX(_xlfn.ANCHORARRAY(_Helper_FilterResults!$A$1), ROW()-ROW($D$8)+1, 1),
    ""
)</f>
        <v>106394003</v>
      </c>
      <c r="E406" s="5" t="str" cm="1">
        <f t="array" ref="E406">IF(
    ROW()-ROW($D$8)+1 &lt;= ROWS(_xlfn.ANCHORARRAY(_Helper_FilterResults!$A$1)),
    INDEX(_xlfn.ANCHORARRAY(_Helper_FilterResults!$A$1), ROW()-ROW($D$8)+1, 2),
    ""
)</f>
        <v>SAN JOAQUIN PHF</v>
      </c>
      <c r="F406" s="5" t="str" cm="1">
        <f t="array" ref="F406">IF(
    ROW()-ROW($D$8)+1 &lt;= ROWS(_xlfn.ANCHORARRAY(_Helper_FilterResults!$A$1)),
    INDEX(_xlfn.ANCHORARRAY(_Helper_FilterResults!$A$1), ROW()-ROW($D$8)+1, 3),
    ""
)</f>
        <v>1212 NORTH CALIFORNIA ST.</v>
      </c>
      <c r="G406" s="5" t="str" cm="1">
        <f t="array" ref="G406">IF(
    ROW()-ROW($D$8)+1 &lt;= ROWS(_xlfn.ANCHORARRAY(_Helper_FilterResults!$A$1)),
    INDEX(_xlfn.ANCHORARRAY(_Helper_FilterResults!$A$1), ROW()-ROW($D$8)+1, 4),
    ""
)</f>
        <v>STOCKTON</v>
      </c>
      <c r="H406" s="5" cm="1">
        <f t="array" ref="H406">IF(
    ROW()-ROW($D$8)+1 &lt;= ROWS(_xlfn.ANCHORARRAY(_Helper_FilterResults!$A$1)),
    INDEX(_xlfn.ANCHORARRAY(_Helper_FilterResults!$A$1), ROW()-ROW($D$8)+1, 5),
    ""
)</f>
        <v>95202</v>
      </c>
      <c r="I406" s="28" t="str" cm="1">
        <f t="array" ref="I406">IF(
    ROW()-ROW($D$8)+1 &lt;= ROWS(_xlfn.ANCHORARRAY(_Helper_FilterResults!$A$1)),
    INDEX(_xlfn.ANCHORARRAY(_Helper_FilterResults!$A$1), ROW()-ROW($D$8)+1, 6),
    ""
)</f>
        <v>District 13</v>
      </c>
      <c r="J406" s="28" t="str" cm="1">
        <f t="array" ref="J406">IF(
    ROW()-ROW($D$8)+1 &lt;= ROWS(_xlfn.ANCHORARRAY(_Helper_FilterResults!$A$1)),
    INDEX(_xlfn.ANCHORARRAY(_Helper_FilterResults!$A$1), ROW()-ROW($D$8)+1, 7),
    ""
)</f>
        <v>District 5</v>
      </c>
      <c r="K406" s="28" t="str" cm="1">
        <f t="array" ref="K406">IF(
    ROW()-ROW($D$8)+1 &lt;= ROWS(_xlfn.ANCHORARRAY(_Helper_FilterResults!$A$1)),
    INDEX(_xlfn.ANCHORARRAY(_Helper_FilterResults!$A$1), ROW()-ROW($D$8)+1, 8),
    ""
)</f>
        <v>District 9</v>
      </c>
      <c r="L406" s="28" t="str" cm="1">
        <f t="array" ref="L406">IF(
    ROW()-ROW($D$8)+1 &lt;= ROWS(_xlfn.ANCHORARRAY(_Helper_FilterResults!$A$1)),
    INDEX(_xlfn.ANCHORARRAY(_Helper_FilterResults!$A$1), ROW()-ROW($D$8)+1, 9),
    ""
)</f>
        <v>District 9</v>
      </c>
      <c r="M406" s="28" t="str" cm="1">
        <f t="array" ref="M406">IF(
    ROW()-ROW($D$8)+1 &lt;= ROWS(_xlfn.ANCHORARRAY(_Helper_FilterResults!$A$1)),
    INDEX(_xlfn.ANCHORARRAY(_Helper_FilterResults!$A$1), ROW()-ROW($D$8)+1, 10),
    ""
)</f>
        <v>No</v>
      </c>
      <c r="N406" s="34" t="str" cm="1">
        <f t="array" ref="N406">IF(
    ROW()-ROW($D$8)+1 &lt;= ROWS(_xlfn.ANCHORARRAY(_Helper_FilterResults!$A$1)),
    INDEX(_xlfn.ANCHORARRAY(_Helper_FilterResults!$A$1), ROW()-ROW($D$8)+1, 11),
    ""
)</f>
        <v>No</v>
      </c>
      <c r="O406" s="28" t="str" cm="1">
        <f t="array" ref="O406">IF(
    ROW()-ROW($D$8)+1 &lt;= ROWS(_xlfn.ANCHORARRAY(_Helper_FilterResults!$A$1)),
    INDEX(_xlfn.ANCHORARRAY(_Helper_FilterResults!$A$1), ROW()-ROW($D$8)+1, 12),
    ""
)</f>
        <v>NA</v>
      </c>
      <c r="P406" s="33" t="str" cm="1">
        <f t="array" ref="P406">IF(
    ROW()-ROW($D$8)+1 &lt;= ROWS(_xlfn.ANCHORARRAY(_Helper_FilterResults!$A$1)),
    INDEX(_xlfn.ANCHORARRAY(_Helper_FilterResults!$A$1), ROW()-ROW($D$8)+1, 13),
    ""
)</f>
        <v>Psychiatric Health Facility</v>
      </c>
      <c r="Q406" s="33" t="str" cm="1">
        <f t="array" ref="Q406">IF(
    ROW()-ROW($D$8)+1 &lt;= ROWS(_xlfn.ANCHORARRAY(_Helper_FilterResults!$A$1)),
    INDEX(_xlfn.ANCHORARRAY(_Helper_FilterResults!$A$1), ROW()-ROW($D$8)+1, 14),
    ""
)</f>
        <v>City or County</v>
      </c>
    </row>
    <row r="407" spans="4:17" x14ac:dyDescent="0.3">
      <c r="D407" s="5" cm="1">
        <f t="array" ref="D407">IF(
    ROW()-ROW($D$8)+1 &lt;= ROWS(_xlfn.ANCHORARRAY(_Helper_FilterResults!$A$1)),
    INDEX(_xlfn.ANCHORARRAY(_Helper_FilterResults!$A$1), ROW()-ROW($D$8)+1, 1),
    ""
)</f>
        <v>106394009</v>
      </c>
      <c r="E407" s="5" t="str" cm="1">
        <f t="array" ref="E407">IF(
    ROW()-ROW($D$8)+1 &lt;= ROWS(_xlfn.ANCHORARRAY(_Helper_FilterResults!$A$1)),
    INDEX(_xlfn.ANCHORARRAY(_Helper_FilterResults!$A$1), ROW()-ROW($D$8)+1, 2),
    ""
)</f>
        <v>KAISER FOUNDATION HOSPITAL - MANTECA</v>
      </c>
      <c r="F407" s="5" t="str" cm="1">
        <f t="array" ref="F407">IF(
    ROW()-ROW($D$8)+1 &lt;= ROWS(_xlfn.ANCHORARRAY(_Helper_FilterResults!$A$1)),
    INDEX(_xlfn.ANCHORARRAY(_Helper_FilterResults!$A$1), ROW()-ROW($D$8)+1, 3),
    ""
)</f>
        <v>1777 WEST YOSEMITE AVENUE</v>
      </c>
      <c r="G407" s="5" t="str" cm="1">
        <f t="array" ref="G407">IF(
    ROW()-ROW($D$8)+1 &lt;= ROWS(_xlfn.ANCHORARRAY(_Helper_FilterResults!$A$1)),
    INDEX(_xlfn.ANCHORARRAY(_Helper_FilterResults!$A$1), ROW()-ROW($D$8)+1, 4),
    ""
)</f>
        <v>MANTECA</v>
      </c>
      <c r="H407" s="5" cm="1">
        <f t="array" ref="H407">IF(
    ROW()-ROW($D$8)+1 &lt;= ROWS(_xlfn.ANCHORARRAY(_Helper_FilterResults!$A$1)),
    INDEX(_xlfn.ANCHORARRAY(_Helper_FilterResults!$A$1), ROW()-ROW($D$8)+1, 5),
    ""
)</f>
        <v>95337</v>
      </c>
      <c r="I407" s="28" t="str" cm="1">
        <f t="array" ref="I407">IF(
    ROW()-ROW($D$8)+1 &lt;= ROWS(_xlfn.ANCHORARRAY(_Helper_FilterResults!$A$1)),
    INDEX(_xlfn.ANCHORARRAY(_Helper_FilterResults!$A$1), ROW()-ROW($D$8)+1, 6),
    ""
)</f>
        <v>District 9</v>
      </c>
      <c r="J407" s="28" t="str" cm="1">
        <f t="array" ref="J407">IF(
    ROW()-ROW($D$8)+1 &lt;= ROWS(_xlfn.ANCHORARRAY(_Helper_FilterResults!$A$1)),
    INDEX(_xlfn.ANCHORARRAY(_Helper_FilterResults!$A$1), ROW()-ROW($D$8)+1, 7),
    ""
)</f>
        <v>District 5</v>
      </c>
      <c r="K407" s="28" t="str" cm="1">
        <f t="array" ref="K407">IF(
    ROW()-ROW($D$8)+1 &lt;= ROWS(_xlfn.ANCHORARRAY(_Helper_FilterResults!$A$1)),
    INDEX(_xlfn.ANCHORARRAY(_Helper_FilterResults!$A$1), ROW()-ROW($D$8)+1, 8),
    ""
)</f>
        <v>District 9</v>
      </c>
      <c r="L407" s="28" t="str" cm="1">
        <f t="array" ref="L407">IF(
    ROW()-ROW($D$8)+1 &lt;= ROWS(_xlfn.ANCHORARRAY(_Helper_FilterResults!$A$1)),
    INDEX(_xlfn.ANCHORARRAY(_Helper_FilterResults!$A$1), ROW()-ROW($D$8)+1, 9),
    ""
)</f>
        <v>District 9</v>
      </c>
      <c r="M407" s="28" t="str" cm="1">
        <f t="array" ref="M407">IF(
    ROW()-ROW($D$8)+1 &lt;= ROWS(_xlfn.ANCHORARRAY(_Helper_FilterResults!$A$1)),
    INDEX(_xlfn.ANCHORARRAY(_Helper_FilterResults!$A$1), ROW()-ROW($D$8)+1, 10),
    ""
)</f>
        <v>No</v>
      </c>
      <c r="N407" s="34" t="str" cm="1">
        <f t="array" ref="N407">IF(
    ROW()-ROW($D$8)+1 &lt;= ROWS(_xlfn.ANCHORARRAY(_Helper_FilterResults!$A$1)),
    INDEX(_xlfn.ANCHORARRAY(_Helper_FilterResults!$A$1), ROW()-ROW($D$8)+1, 11),
    ""
)</f>
        <v>No</v>
      </c>
      <c r="O407" s="28" t="str" cm="1">
        <f t="array" ref="O407">IF(
    ROW()-ROW($D$8)+1 &lt;= ROWS(_xlfn.ANCHORARRAY(_Helper_FilterResults!$A$1)),
    INDEX(_xlfn.ANCHORARRAY(_Helper_FilterResults!$A$1), ROW()-ROW($D$8)+1, 12),
    ""
)</f>
        <v>NA</v>
      </c>
      <c r="P407" s="33" t="str" cm="1">
        <f t="array" ref="P407">IF(
    ROW()-ROW($D$8)+1 &lt;= ROWS(_xlfn.ANCHORARRAY(_Helper_FilterResults!$A$1)),
    INDEX(_xlfn.ANCHORARRAY(_Helper_FilterResults!$A$1), ROW()-ROW($D$8)+1, 13),
    ""
)</f>
        <v>General Acute Care Hospital</v>
      </c>
      <c r="Q407" s="33" t="str" cm="1">
        <f t="array" ref="Q407">IF(
    ROW()-ROW($D$8)+1 &lt;= ROWS(_xlfn.ANCHORARRAY(_Helper_FilterResults!$A$1)),
    INDEX(_xlfn.ANCHORARRAY(_Helper_FilterResults!$A$1), ROW()-ROW($D$8)+1, 14),
    ""
)</f>
        <v>Non-Profit Corporation</v>
      </c>
    </row>
    <row r="408" spans="4:17" x14ac:dyDescent="0.3">
      <c r="D408" s="5" cm="1">
        <f t="array" ref="D408">IF(
    ROW()-ROW($D$8)+1 &lt;= ROWS(_xlfn.ANCHORARRAY(_Helper_FilterResults!$A$1)),
    INDEX(_xlfn.ANCHORARRAY(_Helper_FilterResults!$A$1), ROW()-ROW($D$8)+1, 1),
    ""
)</f>
        <v>106394128</v>
      </c>
      <c r="E408" s="5" t="str" cm="1">
        <f t="array" ref="E408">IF(
    ROW()-ROW($D$8)+1 &lt;= ROWS(_xlfn.ANCHORARRAY(_Helper_FilterResults!$A$1)),
    INDEX(_xlfn.ANCHORARRAY(_Helper_FilterResults!$A$1), ROW()-ROW($D$8)+1, 2),
    ""
)</f>
        <v>STOCKTON REGIONAL REHABILITATION HOSPITAL</v>
      </c>
      <c r="F408" s="5" t="str" cm="1">
        <f t="array" ref="F408">IF(
    ROW()-ROW($D$8)+1 &lt;= ROWS(_xlfn.ANCHORARRAY(_Helper_FilterResults!$A$1)),
    INDEX(_xlfn.ANCHORARRAY(_Helper_FilterResults!$A$1), ROW()-ROW($D$8)+1, 3),
    ""
)</f>
        <v>607 E. MAGNOLIA STREET</v>
      </c>
      <c r="G408" s="5" t="str" cm="1">
        <f t="array" ref="G408">IF(
    ROW()-ROW($D$8)+1 &lt;= ROWS(_xlfn.ANCHORARRAY(_Helper_FilterResults!$A$1)),
    INDEX(_xlfn.ANCHORARRAY(_Helper_FilterResults!$A$1), ROW()-ROW($D$8)+1, 4),
    ""
)</f>
        <v>STOCKTON</v>
      </c>
      <c r="H408" s="5" cm="1">
        <f t="array" ref="H408">IF(
    ROW()-ROW($D$8)+1 &lt;= ROWS(_xlfn.ANCHORARRAY(_Helper_FilterResults!$A$1)),
    INDEX(_xlfn.ANCHORARRAY(_Helper_FilterResults!$A$1), ROW()-ROW($D$8)+1, 5),
    ""
)</f>
        <v>95202</v>
      </c>
      <c r="I408" s="28" t="str" cm="1">
        <f t="array" ref="I408">IF(
    ROW()-ROW($D$8)+1 &lt;= ROWS(_xlfn.ANCHORARRAY(_Helper_FilterResults!$A$1)),
    INDEX(_xlfn.ANCHORARRAY(_Helper_FilterResults!$A$1), ROW()-ROW($D$8)+1, 6),
    ""
)</f>
        <v>District 13</v>
      </c>
      <c r="J408" s="28" t="str" cm="1">
        <f t="array" ref="J408">IF(
    ROW()-ROW($D$8)+1 &lt;= ROWS(_xlfn.ANCHORARRAY(_Helper_FilterResults!$A$1)),
    INDEX(_xlfn.ANCHORARRAY(_Helper_FilterResults!$A$1), ROW()-ROW($D$8)+1, 7),
    ""
)</f>
        <v>District 5</v>
      </c>
      <c r="K408" s="28" t="str" cm="1">
        <f t="array" ref="K408">IF(
    ROW()-ROW($D$8)+1 &lt;= ROWS(_xlfn.ANCHORARRAY(_Helper_FilterResults!$A$1)),
    INDEX(_xlfn.ANCHORARRAY(_Helper_FilterResults!$A$1), ROW()-ROW($D$8)+1, 8),
    ""
)</f>
        <v>District 9</v>
      </c>
      <c r="L408" s="28" t="str" cm="1">
        <f t="array" ref="L408">IF(
    ROW()-ROW($D$8)+1 &lt;= ROWS(_xlfn.ANCHORARRAY(_Helper_FilterResults!$A$1)),
    INDEX(_xlfn.ANCHORARRAY(_Helper_FilterResults!$A$1), ROW()-ROW($D$8)+1, 9),
    ""
)</f>
        <v>District 9</v>
      </c>
      <c r="M408" s="28" t="str" cm="1">
        <f t="array" ref="M408">IF(
    ROW()-ROW($D$8)+1 &lt;= ROWS(_xlfn.ANCHORARRAY(_Helper_FilterResults!$A$1)),
    INDEX(_xlfn.ANCHORARRAY(_Helper_FilterResults!$A$1), ROW()-ROW($D$8)+1, 10),
    ""
)</f>
        <v>No</v>
      </c>
      <c r="N408" s="34" t="str" cm="1">
        <f t="array" ref="N408">IF(
    ROW()-ROW($D$8)+1 &lt;= ROWS(_xlfn.ANCHORARRAY(_Helper_FilterResults!$A$1)),
    INDEX(_xlfn.ANCHORARRAY(_Helper_FilterResults!$A$1), ROW()-ROW($D$8)+1, 11),
    ""
)</f>
        <v>No</v>
      </c>
      <c r="O408" s="28" t="str" cm="1">
        <f t="array" ref="O408">IF(
    ROW()-ROW($D$8)+1 &lt;= ROWS(_xlfn.ANCHORARRAY(_Helper_FilterResults!$A$1)),
    INDEX(_xlfn.ANCHORARRAY(_Helper_FilterResults!$A$1), ROW()-ROW($D$8)+1, 12),
    ""
)</f>
        <v>NA</v>
      </c>
      <c r="P408" s="33" t="str" cm="1">
        <f t="array" ref="P408">IF(
    ROW()-ROW($D$8)+1 &lt;= ROWS(_xlfn.ANCHORARRAY(_Helper_FilterResults!$A$1)),
    INDEX(_xlfn.ANCHORARRAY(_Helper_FilterResults!$A$1), ROW()-ROW($D$8)+1, 13),
    ""
)</f>
        <v>General Acute Care Hospital</v>
      </c>
      <c r="Q408" s="33" t="str" cm="1">
        <f t="array" ref="Q408">IF(
    ROW()-ROW($D$8)+1 &lt;= ROWS(_xlfn.ANCHORARRAY(_Helper_FilterResults!$A$1)),
    INDEX(_xlfn.ANCHORARRAY(_Helper_FilterResults!$A$1), ROW()-ROW($D$8)+1, 14),
    ""
)</f>
        <v>Investor - LLC</v>
      </c>
    </row>
    <row r="409" spans="4:17" x14ac:dyDescent="0.3">
      <c r="D409" s="5" cm="1">
        <f t="array" ref="D409">IF(
    ROW()-ROW($D$8)+1 &lt;= ROWS(_xlfn.ANCHORARRAY(_Helper_FilterResults!$A$1)),
    INDEX(_xlfn.ANCHORARRAY(_Helper_FilterResults!$A$1), ROW()-ROW($D$8)+1, 1),
    ""
)</f>
        <v>106400466</v>
      </c>
      <c r="E409" s="5" t="str" cm="1">
        <f t="array" ref="E409">IF(
    ROW()-ROW($D$8)+1 &lt;= ROWS(_xlfn.ANCHORARRAY(_Helper_FilterResults!$A$1)),
    INDEX(_xlfn.ANCHORARRAY(_Helper_FilterResults!$A$1), ROW()-ROW($D$8)+1, 2),
    ""
)</f>
        <v>MARIAN REGIONAL MEDICAL CENTER, ARROYO GRANDE</v>
      </c>
      <c r="F409" s="5" t="str" cm="1">
        <f t="array" ref="F409">IF(
    ROW()-ROW($D$8)+1 &lt;= ROWS(_xlfn.ANCHORARRAY(_Helper_FilterResults!$A$1)),
    INDEX(_xlfn.ANCHORARRAY(_Helper_FilterResults!$A$1), ROW()-ROW($D$8)+1, 3),
    ""
)</f>
        <v>345 SOUTH HALCYON ROAD</v>
      </c>
      <c r="G409" s="5" t="str" cm="1">
        <f t="array" ref="G409">IF(
    ROW()-ROW($D$8)+1 &lt;= ROWS(_xlfn.ANCHORARRAY(_Helper_FilterResults!$A$1)),
    INDEX(_xlfn.ANCHORARRAY(_Helper_FilterResults!$A$1), ROW()-ROW($D$8)+1, 4),
    ""
)</f>
        <v>ARROYO GRANDE</v>
      </c>
      <c r="H409" s="5" cm="1">
        <f t="array" ref="H409">IF(
    ROW()-ROW($D$8)+1 &lt;= ROWS(_xlfn.ANCHORARRAY(_Helper_FilterResults!$A$1)),
    INDEX(_xlfn.ANCHORARRAY(_Helper_FilterResults!$A$1), ROW()-ROW($D$8)+1, 5),
    ""
)</f>
        <v>93420</v>
      </c>
      <c r="I409" s="28" t="str" cm="1">
        <f t="array" ref="I409">IF(
    ROW()-ROW($D$8)+1 &lt;= ROWS(_xlfn.ANCHORARRAY(_Helper_FilterResults!$A$1)),
    INDEX(_xlfn.ANCHORARRAY(_Helper_FilterResults!$A$1), ROW()-ROW($D$8)+1, 6),
    ""
)</f>
        <v>District 30</v>
      </c>
      <c r="J409" s="28" t="str" cm="1">
        <f t="array" ref="J409">IF(
    ROW()-ROW($D$8)+1 &lt;= ROWS(_xlfn.ANCHORARRAY(_Helper_FilterResults!$A$1)),
    INDEX(_xlfn.ANCHORARRAY(_Helper_FilterResults!$A$1), ROW()-ROW($D$8)+1, 7),
    ""
)</f>
        <v>District 17</v>
      </c>
      <c r="K409" s="28" t="str" cm="1">
        <f t="array" ref="K409">IF(
    ROW()-ROW($D$8)+1 &lt;= ROWS(_xlfn.ANCHORARRAY(_Helper_FilterResults!$A$1)),
    INDEX(_xlfn.ANCHORARRAY(_Helper_FilterResults!$A$1), ROW()-ROW($D$8)+1, 8),
    ""
)</f>
        <v>District 24</v>
      </c>
      <c r="L409" s="28" t="str" cm="1">
        <f t="array" ref="L409">IF(
    ROW()-ROW($D$8)+1 &lt;= ROWS(_xlfn.ANCHORARRAY(_Helper_FilterResults!$A$1)),
    INDEX(_xlfn.ANCHORARRAY(_Helper_FilterResults!$A$1), ROW()-ROW($D$8)+1, 9),
    ""
)</f>
        <v>District 24</v>
      </c>
      <c r="M409" s="28" t="str" cm="1">
        <f t="array" ref="M409">IF(
    ROW()-ROW($D$8)+1 &lt;= ROWS(_xlfn.ANCHORARRAY(_Helper_FilterResults!$A$1)),
    INDEX(_xlfn.ANCHORARRAY(_Helper_FilterResults!$A$1), ROW()-ROW($D$8)+1, 10),
    ""
)</f>
        <v>No</v>
      </c>
      <c r="N409" s="34" t="str" cm="1">
        <f t="array" ref="N409">IF(
    ROW()-ROW($D$8)+1 &lt;= ROWS(_xlfn.ANCHORARRAY(_Helper_FilterResults!$A$1)),
    INDEX(_xlfn.ANCHORARRAY(_Helper_FilterResults!$A$1), ROW()-ROW($D$8)+1, 11),
    ""
)</f>
        <v>No</v>
      </c>
      <c r="O409" s="28" t="str" cm="1">
        <f t="array" ref="O409">IF(
    ROW()-ROW($D$8)+1 &lt;= ROWS(_xlfn.ANCHORARRAY(_Helper_FilterResults!$A$1)),
    INDEX(_xlfn.ANCHORARRAY(_Helper_FilterResults!$A$1), ROW()-ROW($D$8)+1, 12),
    ""
)</f>
        <v>NA</v>
      </c>
      <c r="P409" s="33" t="str" cm="1">
        <f t="array" ref="P409">IF(
    ROW()-ROW($D$8)+1 &lt;= ROWS(_xlfn.ANCHORARRAY(_Helper_FilterResults!$A$1)),
    INDEX(_xlfn.ANCHORARRAY(_Helper_FilterResults!$A$1), ROW()-ROW($D$8)+1, 13),
    ""
)</f>
        <v>General Acute Care Hospital</v>
      </c>
      <c r="Q409" s="33" t="str" cm="1">
        <f t="array" ref="Q409">IF(
    ROW()-ROW($D$8)+1 &lt;= ROWS(_xlfn.ANCHORARRAY(_Helper_FilterResults!$A$1)),
    INDEX(_xlfn.ANCHORARRAY(_Helper_FilterResults!$A$1), ROW()-ROW($D$8)+1, 14),
    ""
)</f>
        <v>Non-Profit Corporation</v>
      </c>
    </row>
    <row r="410" spans="4:17" x14ac:dyDescent="0.3">
      <c r="D410" s="5" cm="1">
        <f t="array" ref="D410">IF(
    ROW()-ROW($D$8)+1 &lt;= ROWS(_xlfn.ANCHORARRAY(_Helper_FilterResults!$A$1)),
    INDEX(_xlfn.ANCHORARRAY(_Helper_FilterResults!$A$1), ROW()-ROW($D$8)+1, 1),
    ""
)</f>
        <v>106400480</v>
      </c>
      <c r="E410" s="5" t="str" cm="1">
        <f t="array" ref="E410">IF(
    ROW()-ROW($D$8)+1 &lt;= ROWS(_xlfn.ANCHORARRAY(_Helper_FilterResults!$A$1)),
    INDEX(_xlfn.ANCHORARRAY(_Helper_FilterResults!$A$1), ROW()-ROW($D$8)+1, 2),
    ""
)</f>
        <v>FRENCH HOSPITAL MEDICAL CENTER</v>
      </c>
      <c r="F410" s="5" t="str" cm="1">
        <f t="array" ref="F410">IF(
    ROW()-ROW($D$8)+1 &lt;= ROWS(_xlfn.ANCHORARRAY(_Helper_FilterResults!$A$1)),
    INDEX(_xlfn.ANCHORARRAY(_Helper_FilterResults!$A$1), ROW()-ROW($D$8)+1, 3),
    ""
)</f>
        <v>1911 JOHNSON AVENUE</v>
      </c>
      <c r="G410" s="5" t="str" cm="1">
        <f t="array" ref="G410">IF(
    ROW()-ROW($D$8)+1 &lt;= ROWS(_xlfn.ANCHORARRAY(_Helper_FilterResults!$A$1)),
    INDEX(_xlfn.ANCHORARRAY(_Helper_FilterResults!$A$1), ROW()-ROW($D$8)+1, 4),
    ""
)</f>
        <v>SAN LUIS OBISPO</v>
      </c>
      <c r="H410" s="5" cm="1">
        <f t="array" ref="H410">IF(
    ROW()-ROW($D$8)+1 &lt;= ROWS(_xlfn.ANCHORARRAY(_Helper_FilterResults!$A$1)),
    INDEX(_xlfn.ANCHORARRAY(_Helper_FilterResults!$A$1), ROW()-ROW($D$8)+1, 5),
    ""
)</f>
        <v>93401</v>
      </c>
      <c r="I410" s="28" t="str" cm="1">
        <f t="array" ref="I410">IF(
    ROW()-ROW($D$8)+1 &lt;= ROWS(_xlfn.ANCHORARRAY(_Helper_FilterResults!$A$1)),
    INDEX(_xlfn.ANCHORARRAY(_Helper_FilterResults!$A$1), ROW()-ROW($D$8)+1, 6),
    ""
)</f>
        <v>District 30</v>
      </c>
      <c r="J410" s="28" t="str" cm="1">
        <f t="array" ref="J410">IF(
    ROW()-ROW($D$8)+1 &lt;= ROWS(_xlfn.ANCHORARRAY(_Helper_FilterResults!$A$1)),
    INDEX(_xlfn.ANCHORARRAY(_Helper_FilterResults!$A$1), ROW()-ROW($D$8)+1, 7),
    ""
)</f>
        <v>District 17</v>
      </c>
      <c r="K410" s="28" t="str" cm="1">
        <f t="array" ref="K410">IF(
    ROW()-ROW($D$8)+1 &lt;= ROWS(_xlfn.ANCHORARRAY(_Helper_FilterResults!$A$1)),
    INDEX(_xlfn.ANCHORARRAY(_Helper_FilterResults!$A$1), ROW()-ROW($D$8)+1, 8),
    ""
)</f>
        <v>District 24</v>
      </c>
      <c r="L410" s="28" t="str" cm="1">
        <f t="array" ref="L410">IF(
    ROW()-ROW($D$8)+1 &lt;= ROWS(_xlfn.ANCHORARRAY(_Helper_FilterResults!$A$1)),
    INDEX(_xlfn.ANCHORARRAY(_Helper_FilterResults!$A$1), ROW()-ROW($D$8)+1, 9),
    ""
)</f>
        <v>District 24</v>
      </c>
      <c r="M410" s="28" t="str" cm="1">
        <f t="array" ref="M410">IF(
    ROW()-ROW($D$8)+1 &lt;= ROWS(_xlfn.ANCHORARRAY(_Helper_FilterResults!$A$1)),
    INDEX(_xlfn.ANCHORARRAY(_Helper_FilterResults!$A$1), ROW()-ROW($D$8)+1, 10),
    ""
)</f>
        <v>No</v>
      </c>
      <c r="N410" s="34" t="str" cm="1">
        <f t="array" ref="N410">IF(
    ROW()-ROW($D$8)+1 &lt;= ROWS(_xlfn.ANCHORARRAY(_Helper_FilterResults!$A$1)),
    INDEX(_xlfn.ANCHORARRAY(_Helper_FilterResults!$A$1), ROW()-ROW($D$8)+1, 11),
    ""
)</f>
        <v>No</v>
      </c>
      <c r="O410" s="28" t="str" cm="1">
        <f t="array" ref="O410">IF(
    ROW()-ROW($D$8)+1 &lt;= ROWS(_xlfn.ANCHORARRAY(_Helper_FilterResults!$A$1)),
    INDEX(_xlfn.ANCHORARRAY(_Helper_FilterResults!$A$1), ROW()-ROW($D$8)+1, 12),
    ""
)</f>
        <v>NA</v>
      </c>
      <c r="P410" s="33" t="str" cm="1">
        <f t="array" ref="P410">IF(
    ROW()-ROW($D$8)+1 &lt;= ROWS(_xlfn.ANCHORARRAY(_Helper_FilterResults!$A$1)),
    INDEX(_xlfn.ANCHORARRAY(_Helper_FilterResults!$A$1), ROW()-ROW($D$8)+1, 13),
    ""
)</f>
        <v>General Acute Care Hospital</v>
      </c>
      <c r="Q410" s="33" t="str" cm="1">
        <f t="array" ref="Q410">IF(
    ROW()-ROW($D$8)+1 &lt;= ROWS(_xlfn.ANCHORARRAY(_Helper_FilterResults!$A$1)),
    INDEX(_xlfn.ANCHORARRAY(_Helper_FilterResults!$A$1), ROW()-ROW($D$8)+1, 14),
    ""
)</f>
        <v>Non-Profit Corporation</v>
      </c>
    </row>
    <row r="411" spans="4:17" x14ac:dyDescent="0.3">
      <c r="D411" s="5" cm="1">
        <f t="array" ref="D411">IF(
    ROW()-ROW($D$8)+1 &lt;= ROWS(_xlfn.ANCHORARRAY(_Helper_FilterResults!$A$1)),
    INDEX(_xlfn.ANCHORARRAY(_Helper_FilterResults!$A$1), ROW()-ROW($D$8)+1, 1),
    ""
)</f>
        <v>106400524</v>
      </c>
      <c r="E411" s="5" t="str" cm="1">
        <f t="array" ref="E411">IF(
    ROW()-ROW($D$8)+1 &lt;= ROWS(_xlfn.ANCHORARRAY(_Helper_FilterResults!$A$1)),
    INDEX(_xlfn.ANCHORARRAY(_Helper_FilterResults!$A$1), ROW()-ROW($D$8)+1, 2),
    ""
)</f>
        <v>ADVENTIST HEALTH SIERRA VISTA</v>
      </c>
      <c r="F411" s="5" t="str" cm="1">
        <f t="array" ref="F411">IF(
    ROW()-ROW($D$8)+1 &lt;= ROWS(_xlfn.ANCHORARRAY(_Helper_FilterResults!$A$1)),
    INDEX(_xlfn.ANCHORARRAY(_Helper_FilterResults!$A$1), ROW()-ROW($D$8)+1, 3),
    ""
)</f>
        <v>1010 MURRAY AVE</v>
      </c>
      <c r="G411" s="5" t="str" cm="1">
        <f t="array" ref="G411">IF(
    ROW()-ROW($D$8)+1 &lt;= ROWS(_xlfn.ANCHORARRAY(_Helper_FilterResults!$A$1)),
    INDEX(_xlfn.ANCHORARRAY(_Helper_FilterResults!$A$1), ROW()-ROW($D$8)+1, 4),
    ""
)</f>
        <v>SAN LUIS OBISPO</v>
      </c>
      <c r="H411" s="5" cm="1">
        <f t="array" ref="H411">IF(
    ROW()-ROW($D$8)+1 &lt;= ROWS(_xlfn.ANCHORARRAY(_Helper_FilterResults!$A$1)),
    INDEX(_xlfn.ANCHORARRAY(_Helper_FilterResults!$A$1), ROW()-ROW($D$8)+1, 5),
    ""
)</f>
        <v>93405</v>
      </c>
      <c r="I411" s="28" t="str" cm="1">
        <f t="array" ref="I411">IF(
    ROW()-ROW($D$8)+1 &lt;= ROWS(_xlfn.ANCHORARRAY(_Helper_FilterResults!$A$1)),
    INDEX(_xlfn.ANCHORARRAY(_Helper_FilterResults!$A$1), ROW()-ROW($D$8)+1, 6),
    ""
)</f>
        <v>District 30</v>
      </c>
      <c r="J411" s="28" t="str" cm="1">
        <f t="array" ref="J411">IF(
    ROW()-ROW($D$8)+1 &lt;= ROWS(_xlfn.ANCHORARRAY(_Helper_FilterResults!$A$1)),
    INDEX(_xlfn.ANCHORARRAY(_Helper_FilterResults!$A$1), ROW()-ROW($D$8)+1, 7),
    ""
)</f>
        <v>District 17</v>
      </c>
      <c r="K411" s="28" t="str" cm="1">
        <f t="array" ref="K411">IF(
    ROW()-ROW($D$8)+1 &lt;= ROWS(_xlfn.ANCHORARRAY(_Helper_FilterResults!$A$1)),
    INDEX(_xlfn.ANCHORARRAY(_Helper_FilterResults!$A$1), ROW()-ROW($D$8)+1, 8),
    ""
)</f>
        <v>District 24</v>
      </c>
      <c r="L411" s="28" t="str" cm="1">
        <f t="array" ref="L411">IF(
    ROW()-ROW($D$8)+1 &lt;= ROWS(_xlfn.ANCHORARRAY(_Helper_FilterResults!$A$1)),
    INDEX(_xlfn.ANCHORARRAY(_Helper_FilterResults!$A$1), ROW()-ROW($D$8)+1, 9),
    ""
)</f>
        <v>District 24</v>
      </c>
      <c r="M411" s="28" t="str" cm="1">
        <f t="array" ref="M411">IF(
    ROW()-ROW($D$8)+1 &lt;= ROWS(_xlfn.ANCHORARRAY(_Helper_FilterResults!$A$1)),
    INDEX(_xlfn.ANCHORARRAY(_Helper_FilterResults!$A$1), ROW()-ROW($D$8)+1, 10),
    ""
)</f>
        <v>No</v>
      </c>
      <c r="N411" s="34" t="str" cm="1">
        <f t="array" ref="N411">IF(
    ROW()-ROW($D$8)+1 &lt;= ROWS(_xlfn.ANCHORARRAY(_Helper_FilterResults!$A$1)),
    INDEX(_xlfn.ANCHORARRAY(_Helper_FilterResults!$A$1), ROW()-ROW($D$8)+1, 11),
    ""
)</f>
        <v>No</v>
      </c>
      <c r="O411" s="28" t="str" cm="1">
        <f t="array" ref="O411">IF(
    ROW()-ROW($D$8)+1 &lt;= ROWS(_xlfn.ANCHORARRAY(_Helper_FilterResults!$A$1)),
    INDEX(_xlfn.ANCHORARRAY(_Helper_FilterResults!$A$1), ROW()-ROW($D$8)+1, 12),
    ""
)</f>
        <v>Level III</v>
      </c>
      <c r="P411" s="33" t="str" cm="1">
        <f t="array" ref="P411">IF(
    ROW()-ROW($D$8)+1 &lt;= ROWS(_xlfn.ANCHORARRAY(_Helper_FilterResults!$A$1)),
    INDEX(_xlfn.ANCHORARRAY(_Helper_FilterResults!$A$1), ROW()-ROW($D$8)+1, 13),
    ""
)</f>
        <v>General Acute Care Hospital</v>
      </c>
      <c r="Q411" s="33" t="str" cm="1">
        <f t="array" ref="Q411">IF(
    ROW()-ROW($D$8)+1 &lt;= ROWS(_xlfn.ANCHORARRAY(_Helper_FilterResults!$A$1)),
    INDEX(_xlfn.ANCHORARRAY(_Helper_FilterResults!$A$1), ROW()-ROW($D$8)+1, 14),
    ""
)</f>
        <v>Non-Profit Corporation</v>
      </c>
    </row>
    <row r="412" spans="4:17" x14ac:dyDescent="0.3">
      <c r="D412" s="5" cm="1">
        <f t="array" ref="D412">IF(
    ROW()-ROW($D$8)+1 &lt;= ROWS(_xlfn.ANCHORARRAY(_Helper_FilterResults!$A$1)),
    INDEX(_xlfn.ANCHORARRAY(_Helper_FilterResults!$A$1), ROW()-ROW($D$8)+1, 1),
    ""
)</f>
        <v>106400548</v>
      </c>
      <c r="E412" s="5" t="str" cm="1">
        <f t="array" ref="E412">IF(
    ROW()-ROW($D$8)+1 &lt;= ROWS(_xlfn.ANCHORARRAY(_Helper_FilterResults!$A$1)),
    INDEX(_xlfn.ANCHORARRAY(_Helper_FilterResults!$A$1), ROW()-ROW($D$8)+1, 2),
    ""
)</f>
        <v>ADVENTIST HEALTH TWIN CITIES</v>
      </c>
      <c r="F412" s="5" t="str" cm="1">
        <f t="array" ref="F412">IF(
    ROW()-ROW($D$8)+1 &lt;= ROWS(_xlfn.ANCHORARRAY(_Helper_FilterResults!$A$1)),
    INDEX(_xlfn.ANCHORARRAY(_Helper_FilterResults!$A$1), ROW()-ROW($D$8)+1, 3),
    ""
)</f>
        <v>1100 LAS TABLAS ROAD</v>
      </c>
      <c r="G412" s="5" t="str" cm="1">
        <f t="array" ref="G412">IF(
    ROW()-ROW($D$8)+1 &lt;= ROWS(_xlfn.ANCHORARRAY(_Helper_FilterResults!$A$1)),
    INDEX(_xlfn.ANCHORARRAY(_Helper_FilterResults!$A$1), ROW()-ROW($D$8)+1, 4),
    ""
)</f>
        <v>TEMPLETON</v>
      </c>
      <c r="H412" s="5" cm="1">
        <f t="array" ref="H412">IF(
    ROW()-ROW($D$8)+1 &lt;= ROWS(_xlfn.ANCHORARRAY(_Helper_FilterResults!$A$1)),
    INDEX(_xlfn.ANCHORARRAY(_Helper_FilterResults!$A$1), ROW()-ROW($D$8)+1, 5),
    ""
)</f>
        <v>93465</v>
      </c>
      <c r="I412" s="28" t="str" cm="1">
        <f t="array" ref="I412">IF(
    ROW()-ROW($D$8)+1 &lt;= ROWS(_xlfn.ANCHORARRAY(_Helper_FilterResults!$A$1)),
    INDEX(_xlfn.ANCHORARRAY(_Helper_FilterResults!$A$1), ROW()-ROW($D$8)+1, 6),
    ""
)</f>
        <v>District 30</v>
      </c>
      <c r="J412" s="28" t="str" cm="1">
        <f t="array" ref="J412">IF(
    ROW()-ROW($D$8)+1 &lt;= ROWS(_xlfn.ANCHORARRAY(_Helper_FilterResults!$A$1)),
    INDEX(_xlfn.ANCHORARRAY(_Helper_FilterResults!$A$1), ROW()-ROW($D$8)+1, 7),
    ""
)</f>
        <v>District 17</v>
      </c>
      <c r="K412" s="28" t="str" cm="1">
        <f t="array" ref="K412">IF(
    ROW()-ROW($D$8)+1 &lt;= ROWS(_xlfn.ANCHORARRAY(_Helper_FilterResults!$A$1)),
    INDEX(_xlfn.ANCHORARRAY(_Helper_FilterResults!$A$1), ROW()-ROW($D$8)+1, 8),
    ""
)</f>
        <v>District 19</v>
      </c>
      <c r="L412" s="28" t="str" cm="1">
        <f t="array" ref="L412">IF(
    ROW()-ROW($D$8)+1 &lt;= ROWS(_xlfn.ANCHORARRAY(_Helper_FilterResults!$A$1)),
    INDEX(_xlfn.ANCHORARRAY(_Helper_FilterResults!$A$1), ROW()-ROW($D$8)+1, 9),
    ""
)</f>
        <v>District 19</v>
      </c>
      <c r="M412" s="28" t="str" cm="1">
        <f t="array" ref="M412">IF(
    ROW()-ROW($D$8)+1 &lt;= ROWS(_xlfn.ANCHORARRAY(_Helper_FilterResults!$A$1)),
    INDEX(_xlfn.ANCHORARRAY(_Helper_FilterResults!$A$1), ROW()-ROW($D$8)+1, 10),
    ""
)</f>
        <v>No</v>
      </c>
      <c r="N412" s="34" t="str" cm="1">
        <f t="array" ref="N412">IF(
    ROW()-ROW($D$8)+1 &lt;= ROWS(_xlfn.ANCHORARRAY(_Helper_FilterResults!$A$1)),
    INDEX(_xlfn.ANCHORARRAY(_Helper_FilterResults!$A$1), ROW()-ROW($D$8)+1, 11),
    ""
)</f>
        <v>Yes</v>
      </c>
      <c r="O412" s="28" t="str" cm="1">
        <f t="array" ref="O412">IF(
    ROW()-ROW($D$8)+1 &lt;= ROWS(_xlfn.ANCHORARRAY(_Helper_FilterResults!$A$1)),
    INDEX(_xlfn.ANCHORARRAY(_Helper_FilterResults!$A$1), ROW()-ROW($D$8)+1, 12),
    ""
)</f>
        <v>NA</v>
      </c>
      <c r="P412" s="33" t="str" cm="1">
        <f t="array" ref="P412">IF(
    ROW()-ROW($D$8)+1 &lt;= ROWS(_xlfn.ANCHORARRAY(_Helper_FilterResults!$A$1)),
    INDEX(_xlfn.ANCHORARRAY(_Helper_FilterResults!$A$1), ROW()-ROW($D$8)+1, 13),
    ""
)</f>
        <v>General Acute Care Hospital</v>
      </c>
      <c r="Q412" s="33" t="str" cm="1">
        <f t="array" ref="Q412">IF(
    ROW()-ROW($D$8)+1 &lt;= ROWS(_xlfn.ANCHORARRAY(_Helper_FilterResults!$A$1)),
    INDEX(_xlfn.ANCHORARRAY(_Helper_FilterResults!$A$1), ROW()-ROW($D$8)+1, 14),
    ""
)</f>
        <v>Non-Profit Corporation</v>
      </c>
    </row>
    <row r="413" spans="4:17" x14ac:dyDescent="0.3">
      <c r="D413" s="5" cm="1">
        <f t="array" ref="D413">IF(
    ROW()-ROW($D$8)+1 &lt;= ROWS(_xlfn.ANCHORARRAY(_Helper_FilterResults!$A$1)),
    INDEX(_xlfn.ANCHORARRAY(_Helper_FilterResults!$A$1), ROW()-ROW($D$8)+1, 1),
    ""
)</f>
        <v>106400683</v>
      </c>
      <c r="E413" s="5" t="str" cm="1">
        <f t="array" ref="E413">IF(
    ROW()-ROW($D$8)+1 &lt;= ROWS(_xlfn.ANCHORARRAY(_Helper_FilterResults!$A$1)),
    INDEX(_xlfn.ANCHORARRAY(_Helper_FilterResults!$A$1), ROW()-ROW($D$8)+1, 2),
    ""
)</f>
        <v>DEPARTMENT OF STATE HOSPITALS - ATASCADERO</v>
      </c>
      <c r="F413" s="5" t="str" cm="1">
        <f t="array" ref="F413">IF(
    ROW()-ROW($D$8)+1 &lt;= ROWS(_xlfn.ANCHORARRAY(_Helper_FilterResults!$A$1)),
    INDEX(_xlfn.ANCHORARRAY(_Helper_FilterResults!$A$1), ROW()-ROW($D$8)+1, 3),
    ""
)</f>
        <v>10333 EL CAMINO REAL</v>
      </c>
      <c r="G413" s="5" t="str" cm="1">
        <f t="array" ref="G413">IF(
    ROW()-ROW($D$8)+1 &lt;= ROWS(_xlfn.ANCHORARRAY(_Helper_FilterResults!$A$1)),
    INDEX(_xlfn.ANCHORARRAY(_Helper_FilterResults!$A$1), ROW()-ROW($D$8)+1, 4),
    ""
)</f>
        <v>ATASCADERO</v>
      </c>
      <c r="H413" s="5" cm="1">
        <f t="array" ref="H413">IF(
    ROW()-ROW($D$8)+1 &lt;= ROWS(_xlfn.ANCHORARRAY(_Helper_FilterResults!$A$1)),
    INDEX(_xlfn.ANCHORARRAY(_Helper_FilterResults!$A$1), ROW()-ROW($D$8)+1, 5),
    ""
)</f>
        <v>93422</v>
      </c>
      <c r="I413" s="28" t="str" cm="1">
        <f t="array" ref="I413">IF(
    ROW()-ROW($D$8)+1 &lt;= ROWS(_xlfn.ANCHORARRAY(_Helper_FilterResults!$A$1)),
    INDEX(_xlfn.ANCHORARRAY(_Helper_FilterResults!$A$1), ROW()-ROW($D$8)+1, 6),
    ""
)</f>
        <v>District 30</v>
      </c>
      <c r="J413" s="28" t="str" cm="1">
        <f t="array" ref="J413">IF(
    ROW()-ROW($D$8)+1 &lt;= ROWS(_xlfn.ANCHORARRAY(_Helper_FilterResults!$A$1)),
    INDEX(_xlfn.ANCHORARRAY(_Helper_FilterResults!$A$1), ROW()-ROW($D$8)+1, 7),
    ""
)</f>
        <v>District 17</v>
      </c>
      <c r="K413" s="28" t="str" cm="1">
        <f t="array" ref="K413">IF(
    ROW()-ROW($D$8)+1 &lt;= ROWS(_xlfn.ANCHORARRAY(_Helper_FilterResults!$A$1)),
    INDEX(_xlfn.ANCHORARRAY(_Helper_FilterResults!$A$1), ROW()-ROW($D$8)+1, 8),
    ""
)</f>
        <v>District 19</v>
      </c>
      <c r="L413" s="28" t="str" cm="1">
        <f t="array" ref="L413">IF(
    ROW()-ROW($D$8)+1 &lt;= ROWS(_xlfn.ANCHORARRAY(_Helper_FilterResults!$A$1)),
    INDEX(_xlfn.ANCHORARRAY(_Helper_FilterResults!$A$1), ROW()-ROW($D$8)+1, 9),
    ""
)</f>
        <v>District 19</v>
      </c>
      <c r="M413" s="28" t="str" cm="1">
        <f t="array" ref="M413">IF(
    ROW()-ROW($D$8)+1 &lt;= ROWS(_xlfn.ANCHORARRAY(_Helper_FilterResults!$A$1)),
    INDEX(_xlfn.ANCHORARRAY(_Helper_FilterResults!$A$1), ROW()-ROW($D$8)+1, 10),
    ""
)</f>
        <v>No</v>
      </c>
      <c r="N413" s="34" t="str" cm="1">
        <f t="array" ref="N413">IF(
    ROW()-ROW($D$8)+1 &lt;= ROWS(_xlfn.ANCHORARRAY(_Helper_FilterResults!$A$1)),
    INDEX(_xlfn.ANCHORARRAY(_Helper_FilterResults!$A$1), ROW()-ROW($D$8)+1, 11),
    ""
)</f>
        <v>No</v>
      </c>
      <c r="O413" s="28" t="str" cm="1">
        <f t="array" ref="O413">IF(
    ROW()-ROW($D$8)+1 &lt;= ROWS(_xlfn.ANCHORARRAY(_Helper_FilterResults!$A$1)),
    INDEX(_xlfn.ANCHORARRAY(_Helper_FilterResults!$A$1), ROW()-ROW($D$8)+1, 12),
    ""
)</f>
        <v>NA</v>
      </c>
      <c r="P413" s="33" t="str" cm="1">
        <f t="array" ref="P413">IF(
    ROW()-ROW($D$8)+1 &lt;= ROWS(_xlfn.ANCHORARRAY(_Helper_FilterResults!$A$1)),
    INDEX(_xlfn.ANCHORARRAY(_Helper_FilterResults!$A$1), ROW()-ROW($D$8)+1, 13),
    ""
)</f>
        <v>Acute Psychiatric Hospital</v>
      </c>
      <c r="Q413" s="33" t="str" cm="1">
        <f t="array" ref="Q413">IF(
    ROW()-ROW($D$8)+1 &lt;= ROWS(_xlfn.ANCHORARRAY(_Helper_FilterResults!$A$1)),
    INDEX(_xlfn.ANCHORARRAY(_Helper_FilterResults!$A$1), ROW()-ROW($D$8)+1, 14),
    ""
)</f>
        <v>State</v>
      </c>
    </row>
    <row r="414" spans="4:17" x14ac:dyDescent="0.3">
      <c r="D414" s="5" cm="1">
        <f t="array" ref="D414">IF(
    ROW()-ROW($D$8)+1 &lt;= ROWS(_xlfn.ANCHORARRAY(_Helper_FilterResults!$A$1)),
    INDEX(_xlfn.ANCHORARRAY(_Helper_FilterResults!$A$1), ROW()-ROW($D$8)+1, 1),
    ""
)</f>
        <v>106404046</v>
      </c>
      <c r="E414" s="5" t="str" cm="1">
        <f t="array" ref="E414">IF(
    ROW()-ROW($D$8)+1 &lt;= ROWS(_xlfn.ANCHORARRAY(_Helper_FilterResults!$A$1)),
    INDEX(_xlfn.ANCHORARRAY(_Helper_FilterResults!$A$1), ROW()-ROW($D$8)+1, 2),
    ""
)</f>
        <v>SAN LUIS OBISPO CO PSYCHIATRIC HEALTH FACILITY</v>
      </c>
      <c r="F414" s="5" t="str" cm="1">
        <f t="array" ref="F414">IF(
    ROW()-ROW($D$8)+1 &lt;= ROWS(_xlfn.ANCHORARRAY(_Helper_FilterResults!$A$1)),
    INDEX(_xlfn.ANCHORARRAY(_Helper_FilterResults!$A$1), ROW()-ROW($D$8)+1, 3),
    ""
)</f>
        <v>2178 JOHNSON AVE</v>
      </c>
      <c r="G414" s="5" t="str" cm="1">
        <f t="array" ref="G414">IF(
    ROW()-ROW($D$8)+1 &lt;= ROWS(_xlfn.ANCHORARRAY(_Helper_FilterResults!$A$1)),
    INDEX(_xlfn.ANCHORARRAY(_Helper_FilterResults!$A$1), ROW()-ROW($D$8)+1, 4),
    ""
)</f>
        <v>SAN LUIS OBISPO</v>
      </c>
      <c r="H414" s="5" cm="1">
        <f t="array" ref="H414">IF(
    ROW()-ROW($D$8)+1 &lt;= ROWS(_xlfn.ANCHORARRAY(_Helper_FilterResults!$A$1)),
    INDEX(_xlfn.ANCHORARRAY(_Helper_FilterResults!$A$1), ROW()-ROW($D$8)+1, 5),
    ""
)</f>
        <v>93401</v>
      </c>
      <c r="I414" s="28" t="str" cm="1">
        <f t="array" ref="I414">IF(
    ROW()-ROW($D$8)+1 &lt;= ROWS(_xlfn.ANCHORARRAY(_Helper_FilterResults!$A$1)),
    INDEX(_xlfn.ANCHORARRAY(_Helper_FilterResults!$A$1), ROW()-ROW($D$8)+1, 6),
    ""
)</f>
        <v>District 30</v>
      </c>
      <c r="J414" s="28" t="str" cm="1">
        <f t="array" ref="J414">IF(
    ROW()-ROW($D$8)+1 &lt;= ROWS(_xlfn.ANCHORARRAY(_Helper_FilterResults!$A$1)),
    INDEX(_xlfn.ANCHORARRAY(_Helper_FilterResults!$A$1), ROW()-ROW($D$8)+1, 7),
    ""
)</f>
        <v>District 17</v>
      </c>
      <c r="K414" s="28" t="str" cm="1">
        <f t="array" ref="K414">IF(
    ROW()-ROW($D$8)+1 &lt;= ROWS(_xlfn.ANCHORARRAY(_Helper_FilterResults!$A$1)),
    INDEX(_xlfn.ANCHORARRAY(_Helper_FilterResults!$A$1), ROW()-ROW($D$8)+1, 8),
    ""
)</f>
        <v>District 24</v>
      </c>
      <c r="L414" s="28" t="str" cm="1">
        <f t="array" ref="L414">IF(
    ROW()-ROW($D$8)+1 &lt;= ROWS(_xlfn.ANCHORARRAY(_Helper_FilterResults!$A$1)),
    INDEX(_xlfn.ANCHORARRAY(_Helper_FilterResults!$A$1), ROW()-ROW($D$8)+1, 9),
    ""
)</f>
        <v>District 24</v>
      </c>
      <c r="M414" s="28" t="str" cm="1">
        <f t="array" ref="M414">IF(
    ROW()-ROW($D$8)+1 &lt;= ROWS(_xlfn.ANCHORARRAY(_Helper_FilterResults!$A$1)),
    INDEX(_xlfn.ANCHORARRAY(_Helper_FilterResults!$A$1), ROW()-ROW($D$8)+1, 10),
    ""
)</f>
        <v>No</v>
      </c>
      <c r="N414" s="34" t="str" cm="1">
        <f t="array" ref="N414">IF(
    ROW()-ROW($D$8)+1 &lt;= ROWS(_xlfn.ANCHORARRAY(_Helper_FilterResults!$A$1)),
    INDEX(_xlfn.ANCHORARRAY(_Helper_FilterResults!$A$1), ROW()-ROW($D$8)+1, 11),
    ""
)</f>
        <v>No</v>
      </c>
      <c r="O414" s="28" t="str" cm="1">
        <f t="array" ref="O414">IF(
    ROW()-ROW($D$8)+1 &lt;= ROWS(_xlfn.ANCHORARRAY(_Helper_FilterResults!$A$1)),
    INDEX(_xlfn.ANCHORARRAY(_Helper_FilterResults!$A$1), ROW()-ROW($D$8)+1, 12),
    ""
)</f>
        <v>NA</v>
      </c>
      <c r="P414" s="33" t="str" cm="1">
        <f t="array" ref="P414">IF(
    ROW()-ROW($D$8)+1 &lt;= ROWS(_xlfn.ANCHORARRAY(_Helper_FilterResults!$A$1)),
    INDEX(_xlfn.ANCHORARRAY(_Helper_FilterResults!$A$1), ROW()-ROW($D$8)+1, 13),
    ""
)</f>
        <v>Psychiatric Health Facility</v>
      </c>
      <c r="Q414" s="33" t="str" cm="1">
        <f t="array" ref="Q414">IF(
    ROW()-ROW($D$8)+1 &lt;= ROWS(_xlfn.ANCHORARRAY(_Helper_FilterResults!$A$1)),
    INDEX(_xlfn.ANCHORARRAY(_Helper_FilterResults!$A$1), ROW()-ROW($D$8)+1, 14),
    ""
)</f>
        <v>Investor - Corporation</v>
      </c>
    </row>
    <row r="415" spans="4:17" x14ac:dyDescent="0.3">
      <c r="D415" s="5" cm="1">
        <f t="array" ref="D415">IF(
    ROW()-ROW($D$8)+1 &lt;= ROWS(_xlfn.ANCHORARRAY(_Helper_FilterResults!$A$1)),
    INDEX(_xlfn.ANCHORARRAY(_Helper_FilterResults!$A$1), ROW()-ROW($D$8)+1, 1),
    ""
)</f>
        <v>106410782</v>
      </c>
      <c r="E415" s="5" t="str" cm="1">
        <f t="array" ref="E415">IF(
    ROW()-ROW($D$8)+1 &lt;= ROWS(_xlfn.ANCHORARRAY(_Helper_FilterResults!$A$1)),
    INDEX(_xlfn.ANCHORARRAY(_Helper_FilterResults!$A$1), ROW()-ROW($D$8)+1, 2),
    ""
)</f>
        <v>SAN MATEO MEDICAL CENTER</v>
      </c>
      <c r="F415" s="5" t="str" cm="1">
        <f t="array" ref="F415">IF(
    ROW()-ROW($D$8)+1 &lt;= ROWS(_xlfn.ANCHORARRAY(_Helper_FilterResults!$A$1)),
    INDEX(_xlfn.ANCHORARRAY(_Helper_FilterResults!$A$1), ROW()-ROW($D$8)+1, 3),
    ""
)</f>
        <v>222 WEST 39TH AVENUE</v>
      </c>
      <c r="G415" s="5" t="str" cm="1">
        <f t="array" ref="G415">IF(
    ROW()-ROW($D$8)+1 &lt;= ROWS(_xlfn.ANCHORARRAY(_Helper_FilterResults!$A$1)),
    INDEX(_xlfn.ANCHORARRAY(_Helper_FilterResults!$A$1), ROW()-ROW($D$8)+1, 4),
    ""
)</f>
        <v>SAN MATEO</v>
      </c>
      <c r="H415" s="5" cm="1">
        <f t="array" ref="H415">IF(
    ROW()-ROW($D$8)+1 &lt;= ROWS(_xlfn.ANCHORARRAY(_Helper_FilterResults!$A$1)),
    INDEX(_xlfn.ANCHORARRAY(_Helper_FilterResults!$A$1), ROW()-ROW($D$8)+1, 5),
    ""
)</f>
        <v>94403</v>
      </c>
      <c r="I415" s="28" t="str" cm="1">
        <f t="array" ref="I415">IF(
    ROW()-ROW($D$8)+1 &lt;= ROWS(_xlfn.ANCHORARRAY(_Helper_FilterResults!$A$1)),
    INDEX(_xlfn.ANCHORARRAY(_Helper_FilterResults!$A$1), ROW()-ROW($D$8)+1, 6),
    ""
)</f>
        <v>District 21</v>
      </c>
      <c r="J415" s="28" t="str" cm="1">
        <f t="array" ref="J415">IF(
    ROW()-ROW($D$8)+1 &lt;= ROWS(_xlfn.ANCHORARRAY(_Helper_FilterResults!$A$1)),
    INDEX(_xlfn.ANCHORARRAY(_Helper_FilterResults!$A$1), ROW()-ROW($D$8)+1, 7),
    ""
)</f>
        <v>District 13</v>
      </c>
      <c r="K415" s="28" t="str" cm="1">
        <f t="array" ref="K415">IF(
    ROW()-ROW($D$8)+1 &lt;= ROWS(_xlfn.ANCHORARRAY(_Helper_FilterResults!$A$1)),
    INDEX(_xlfn.ANCHORARRAY(_Helper_FilterResults!$A$1), ROW()-ROW($D$8)+1, 8),
    ""
)</f>
        <v>District 15</v>
      </c>
      <c r="L415" s="28" t="str" cm="1">
        <f t="array" ref="L415">IF(
    ROW()-ROW($D$8)+1 &lt;= ROWS(_xlfn.ANCHORARRAY(_Helper_FilterResults!$A$1)),
    INDEX(_xlfn.ANCHORARRAY(_Helper_FilterResults!$A$1), ROW()-ROW($D$8)+1, 9),
    ""
)</f>
        <v>District 15</v>
      </c>
      <c r="M415" s="28" t="str" cm="1">
        <f t="array" ref="M415">IF(
    ROW()-ROW($D$8)+1 &lt;= ROWS(_xlfn.ANCHORARRAY(_Helper_FilterResults!$A$1)),
    INDEX(_xlfn.ANCHORARRAY(_Helper_FilterResults!$A$1), ROW()-ROW($D$8)+1, 10),
    ""
)</f>
        <v>No</v>
      </c>
      <c r="N415" s="34" t="str" cm="1">
        <f t="array" ref="N415">IF(
    ROW()-ROW($D$8)+1 &lt;= ROWS(_xlfn.ANCHORARRAY(_Helper_FilterResults!$A$1)),
    INDEX(_xlfn.ANCHORARRAY(_Helper_FilterResults!$A$1), ROW()-ROW($D$8)+1, 11),
    ""
)</f>
        <v>No</v>
      </c>
      <c r="O415" s="28" t="str" cm="1">
        <f t="array" ref="O415">IF(
    ROW()-ROW($D$8)+1 &lt;= ROWS(_xlfn.ANCHORARRAY(_Helper_FilterResults!$A$1)),
    INDEX(_xlfn.ANCHORARRAY(_Helper_FilterResults!$A$1), ROW()-ROW($D$8)+1, 12),
    ""
)</f>
        <v>NA</v>
      </c>
      <c r="P415" s="33" t="str" cm="1">
        <f t="array" ref="P415">IF(
    ROW()-ROW($D$8)+1 &lt;= ROWS(_xlfn.ANCHORARRAY(_Helper_FilterResults!$A$1)),
    INDEX(_xlfn.ANCHORARRAY(_Helper_FilterResults!$A$1), ROW()-ROW($D$8)+1, 13),
    ""
)</f>
        <v>General Acute Care Hospital</v>
      </c>
      <c r="Q415" s="33" t="str" cm="1">
        <f t="array" ref="Q415">IF(
    ROW()-ROW($D$8)+1 &lt;= ROWS(_xlfn.ANCHORARRAY(_Helper_FilterResults!$A$1)),
    INDEX(_xlfn.ANCHORARRAY(_Helper_FilterResults!$A$1), ROW()-ROW($D$8)+1, 14),
    ""
)</f>
        <v>City or County</v>
      </c>
    </row>
    <row r="416" spans="4:17" x14ac:dyDescent="0.3">
      <c r="D416" s="5" cm="1">
        <f t="array" ref="D416">IF(
    ROW()-ROW($D$8)+1 &lt;= ROWS(_xlfn.ANCHORARRAY(_Helper_FilterResults!$A$1)),
    INDEX(_xlfn.ANCHORARRAY(_Helper_FilterResults!$A$1), ROW()-ROW($D$8)+1, 1),
    ""
)</f>
        <v>106410806</v>
      </c>
      <c r="E416" s="5" t="str" cm="1">
        <f t="array" ref="E416">IF(
    ROW()-ROW($D$8)+1 &lt;= ROWS(_xlfn.ANCHORARRAY(_Helper_FilterResults!$A$1)),
    INDEX(_xlfn.ANCHORARRAY(_Helper_FilterResults!$A$1), ROW()-ROW($D$8)+1, 2),
    ""
)</f>
        <v>KAISER FOUNDATION HOSPITAL - SOUTH SAN FRANCISCO</v>
      </c>
      <c r="F416" s="5" t="str" cm="1">
        <f t="array" ref="F416">IF(
    ROW()-ROW($D$8)+1 &lt;= ROWS(_xlfn.ANCHORARRAY(_Helper_FilterResults!$A$1)),
    INDEX(_xlfn.ANCHORARRAY(_Helper_FilterResults!$A$1), ROW()-ROW($D$8)+1, 3),
    ""
)</f>
        <v>1200 EL CAMINO REAL</v>
      </c>
      <c r="G416" s="5" t="str" cm="1">
        <f t="array" ref="G416">IF(
    ROW()-ROW($D$8)+1 &lt;= ROWS(_xlfn.ANCHORARRAY(_Helper_FilterResults!$A$1)),
    INDEX(_xlfn.ANCHORARRAY(_Helper_FilterResults!$A$1), ROW()-ROW($D$8)+1, 4),
    ""
)</f>
        <v>SOUTH SAN FRANCISCO</v>
      </c>
      <c r="H416" s="5" cm="1">
        <f t="array" ref="H416">IF(
    ROW()-ROW($D$8)+1 &lt;= ROWS(_xlfn.ANCHORARRAY(_Helper_FilterResults!$A$1)),
    INDEX(_xlfn.ANCHORARRAY(_Helper_FilterResults!$A$1), ROW()-ROW($D$8)+1, 5),
    ""
)</f>
        <v>94080</v>
      </c>
      <c r="I416" s="28" t="str" cm="1">
        <f t="array" ref="I416">IF(
    ROW()-ROW($D$8)+1 &lt;= ROWS(_xlfn.ANCHORARRAY(_Helper_FilterResults!$A$1)),
    INDEX(_xlfn.ANCHORARRAY(_Helper_FilterResults!$A$1), ROW()-ROW($D$8)+1, 6),
    ""
)</f>
        <v>District 19</v>
      </c>
      <c r="J416" s="28" t="str" cm="1">
        <f t="array" ref="J416">IF(
    ROW()-ROW($D$8)+1 &lt;= ROWS(_xlfn.ANCHORARRAY(_Helper_FilterResults!$A$1)),
    INDEX(_xlfn.ANCHORARRAY(_Helper_FilterResults!$A$1), ROW()-ROW($D$8)+1, 7),
    ""
)</f>
        <v>District 11</v>
      </c>
      <c r="K416" s="28" t="str" cm="1">
        <f t="array" ref="K416">IF(
    ROW()-ROW($D$8)+1 &lt;= ROWS(_xlfn.ANCHORARRAY(_Helper_FilterResults!$A$1)),
    INDEX(_xlfn.ANCHORARRAY(_Helper_FilterResults!$A$1), ROW()-ROW($D$8)+1, 8),
    ""
)</f>
        <v>District 15</v>
      </c>
      <c r="L416" s="28" t="str" cm="1">
        <f t="array" ref="L416">IF(
    ROW()-ROW($D$8)+1 &lt;= ROWS(_xlfn.ANCHORARRAY(_Helper_FilterResults!$A$1)),
    INDEX(_xlfn.ANCHORARRAY(_Helper_FilterResults!$A$1), ROW()-ROW($D$8)+1, 9),
    ""
)</f>
        <v>District 15</v>
      </c>
      <c r="M416" s="28" t="str" cm="1">
        <f t="array" ref="M416">IF(
    ROW()-ROW($D$8)+1 &lt;= ROWS(_xlfn.ANCHORARRAY(_Helper_FilterResults!$A$1)),
    INDEX(_xlfn.ANCHORARRAY(_Helper_FilterResults!$A$1), ROW()-ROW($D$8)+1, 10),
    ""
)</f>
        <v>No</v>
      </c>
      <c r="N416" s="34" t="str" cm="1">
        <f t="array" ref="N416">IF(
    ROW()-ROW($D$8)+1 &lt;= ROWS(_xlfn.ANCHORARRAY(_Helper_FilterResults!$A$1)),
    INDEX(_xlfn.ANCHORARRAY(_Helper_FilterResults!$A$1), ROW()-ROW($D$8)+1, 11),
    ""
)</f>
        <v>No</v>
      </c>
      <c r="O416" s="28" t="str" cm="1">
        <f t="array" ref="O416">IF(
    ROW()-ROW($D$8)+1 &lt;= ROWS(_xlfn.ANCHORARRAY(_Helper_FilterResults!$A$1)),
    INDEX(_xlfn.ANCHORARRAY(_Helper_FilterResults!$A$1), ROW()-ROW($D$8)+1, 12),
    ""
)</f>
        <v>NA</v>
      </c>
      <c r="P416" s="33" t="str" cm="1">
        <f t="array" ref="P416">IF(
    ROW()-ROW($D$8)+1 &lt;= ROWS(_xlfn.ANCHORARRAY(_Helper_FilterResults!$A$1)),
    INDEX(_xlfn.ANCHORARRAY(_Helper_FilterResults!$A$1), ROW()-ROW($D$8)+1, 13),
    ""
)</f>
        <v>General Acute Care Hospital</v>
      </c>
      <c r="Q416" s="33" t="str" cm="1">
        <f t="array" ref="Q416">IF(
    ROW()-ROW($D$8)+1 &lt;= ROWS(_xlfn.ANCHORARRAY(_Helper_FilterResults!$A$1)),
    INDEX(_xlfn.ANCHORARRAY(_Helper_FilterResults!$A$1), ROW()-ROW($D$8)+1, 14),
    ""
)</f>
        <v>Non-Profit Corporation</v>
      </c>
    </row>
    <row r="417" spans="4:17" x14ac:dyDescent="0.3">
      <c r="D417" s="5" cm="1">
        <f t="array" ref="D417">IF(
    ROW()-ROW($D$8)+1 &lt;= ROWS(_xlfn.ANCHORARRAY(_Helper_FilterResults!$A$1)),
    INDEX(_xlfn.ANCHORARRAY(_Helper_FilterResults!$A$1), ROW()-ROW($D$8)+1, 1),
    ""
)</f>
        <v>106410817</v>
      </c>
      <c r="E417" s="5" t="str" cm="1">
        <f t="array" ref="E417">IF(
    ROW()-ROW($D$8)+1 &lt;= ROWS(_xlfn.ANCHORARRAY(_Helper_FilterResults!$A$1)),
    INDEX(_xlfn.ANCHORARRAY(_Helper_FilterResults!$A$1), ROW()-ROW($D$8)+1, 2),
    ""
)</f>
        <v>AHMC SETON MEDICAL CENTER</v>
      </c>
      <c r="F417" s="5" t="str" cm="1">
        <f t="array" ref="F417">IF(
    ROW()-ROW($D$8)+1 &lt;= ROWS(_xlfn.ANCHORARRAY(_Helper_FilterResults!$A$1)),
    INDEX(_xlfn.ANCHORARRAY(_Helper_FilterResults!$A$1), ROW()-ROW($D$8)+1, 3),
    ""
)</f>
        <v>1900 SULLIVAN AVENUE</v>
      </c>
      <c r="G417" s="5" t="str" cm="1">
        <f t="array" ref="G417">IF(
    ROW()-ROW($D$8)+1 &lt;= ROWS(_xlfn.ANCHORARRAY(_Helper_FilterResults!$A$1)),
    INDEX(_xlfn.ANCHORARRAY(_Helper_FilterResults!$A$1), ROW()-ROW($D$8)+1, 4),
    ""
)</f>
        <v>DALY CITY</v>
      </c>
      <c r="H417" s="5" cm="1">
        <f t="array" ref="H417">IF(
    ROW()-ROW($D$8)+1 &lt;= ROWS(_xlfn.ANCHORARRAY(_Helper_FilterResults!$A$1)),
    INDEX(_xlfn.ANCHORARRAY(_Helper_FilterResults!$A$1), ROW()-ROW($D$8)+1, 5),
    ""
)</f>
        <v>94015</v>
      </c>
      <c r="I417" s="28" t="str" cm="1">
        <f t="array" ref="I417">IF(
    ROW()-ROW($D$8)+1 &lt;= ROWS(_xlfn.ANCHORARRAY(_Helper_FilterResults!$A$1)),
    INDEX(_xlfn.ANCHORARRAY(_Helper_FilterResults!$A$1), ROW()-ROW($D$8)+1, 6),
    ""
)</f>
        <v>District 19</v>
      </c>
      <c r="J417" s="28" t="str" cm="1">
        <f t="array" ref="J417">IF(
    ROW()-ROW($D$8)+1 &lt;= ROWS(_xlfn.ANCHORARRAY(_Helper_FilterResults!$A$1)),
    INDEX(_xlfn.ANCHORARRAY(_Helper_FilterResults!$A$1), ROW()-ROW($D$8)+1, 7),
    ""
)</f>
        <v>District 11</v>
      </c>
      <c r="K417" s="28" t="str" cm="1">
        <f t="array" ref="K417">IF(
    ROW()-ROW($D$8)+1 &lt;= ROWS(_xlfn.ANCHORARRAY(_Helper_FilterResults!$A$1)),
    INDEX(_xlfn.ANCHORARRAY(_Helper_FilterResults!$A$1), ROW()-ROW($D$8)+1, 8),
    ""
)</f>
        <v>District 15</v>
      </c>
      <c r="L417" s="28" t="str" cm="1">
        <f t="array" ref="L417">IF(
    ROW()-ROW($D$8)+1 &lt;= ROWS(_xlfn.ANCHORARRAY(_Helper_FilterResults!$A$1)),
    INDEX(_xlfn.ANCHORARRAY(_Helper_FilterResults!$A$1), ROW()-ROW($D$8)+1, 9),
    ""
)</f>
        <v>District 15</v>
      </c>
      <c r="M417" s="28" t="str" cm="1">
        <f t="array" ref="M417">IF(
    ROW()-ROW($D$8)+1 &lt;= ROWS(_xlfn.ANCHORARRAY(_Helper_FilterResults!$A$1)),
    INDEX(_xlfn.ANCHORARRAY(_Helper_FilterResults!$A$1), ROW()-ROW($D$8)+1, 10),
    ""
)</f>
        <v>No</v>
      </c>
      <c r="N417" s="34" t="str" cm="1">
        <f t="array" ref="N417">IF(
    ROW()-ROW($D$8)+1 &lt;= ROWS(_xlfn.ANCHORARRAY(_Helper_FilterResults!$A$1)),
    INDEX(_xlfn.ANCHORARRAY(_Helper_FilterResults!$A$1), ROW()-ROW($D$8)+1, 11),
    ""
)</f>
        <v>No</v>
      </c>
      <c r="O417" s="28" t="str" cm="1">
        <f t="array" ref="O417">IF(
    ROW()-ROW($D$8)+1 &lt;= ROWS(_xlfn.ANCHORARRAY(_Helper_FilterResults!$A$1)),
    INDEX(_xlfn.ANCHORARRAY(_Helper_FilterResults!$A$1), ROW()-ROW($D$8)+1, 12),
    ""
)</f>
        <v>NA</v>
      </c>
      <c r="P417" s="33" t="str" cm="1">
        <f t="array" ref="P417">IF(
    ROW()-ROW($D$8)+1 &lt;= ROWS(_xlfn.ANCHORARRAY(_Helper_FilterResults!$A$1)),
    INDEX(_xlfn.ANCHORARRAY(_Helper_FilterResults!$A$1), ROW()-ROW($D$8)+1, 13),
    ""
)</f>
        <v>General Acute Care Hospital</v>
      </c>
      <c r="Q417" s="33" t="str" cm="1">
        <f t="array" ref="Q417">IF(
    ROW()-ROW($D$8)+1 &lt;= ROWS(_xlfn.ANCHORARRAY(_Helper_FilterResults!$A$1)),
    INDEX(_xlfn.ANCHORARRAY(_Helper_FilterResults!$A$1), ROW()-ROW($D$8)+1, 14),
    ""
)</f>
        <v>Investor - LLC</v>
      </c>
    </row>
    <row r="418" spans="4:17" x14ac:dyDescent="0.3">
      <c r="D418" s="5" cm="1">
        <f t="array" ref="D418">IF(
    ROW()-ROW($D$8)+1 &lt;= ROWS(_xlfn.ANCHORARRAY(_Helper_FilterResults!$A$1)),
    INDEX(_xlfn.ANCHORARRAY(_Helper_FilterResults!$A$1), ROW()-ROW($D$8)+1, 1),
    ""
)</f>
        <v>106410828</v>
      </c>
      <c r="E418" s="5" t="str" cm="1">
        <f t="array" ref="E418">IF(
    ROW()-ROW($D$8)+1 &lt;= ROWS(_xlfn.ANCHORARRAY(_Helper_FilterResults!$A$1)),
    INDEX(_xlfn.ANCHORARRAY(_Helper_FilterResults!$A$1), ROW()-ROW($D$8)+1, 2),
    ""
)</f>
        <v>AHMC SETON MEDICAL CENTER COASTSIDE</v>
      </c>
      <c r="F418" s="5" t="str" cm="1">
        <f t="array" ref="F418">IF(
    ROW()-ROW($D$8)+1 &lt;= ROWS(_xlfn.ANCHORARRAY(_Helper_FilterResults!$A$1)),
    INDEX(_xlfn.ANCHORARRAY(_Helper_FilterResults!$A$1), ROW()-ROW($D$8)+1, 3),
    ""
)</f>
        <v>600 MARINE BOULEVARD</v>
      </c>
      <c r="G418" s="5" t="str" cm="1">
        <f t="array" ref="G418">IF(
    ROW()-ROW($D$8)+1 &lt;= ROWS(_xlfn.ANCHORARRAY(_Helper_FilterResults!$A$1)),
    INDEX(_xlfn.ANCHORARRAY(_Helper_FilterResults!$A$1), ROW()-ROW($D$8)+1, 4),
    ""
)</f>
        <v>MOSS BEACH</v>
      </c>
      <c r="H418" s="5" cm="1">
        <f t="array" ref="H418">IF(
    ROW()-ROW($D$8)+1 &lt;= ROWS(_xlfn.ANCHORARRAY(_Helper_FilterResults!$A$1)),
    INDEX(_xlfn.ANCHORARRAY(_Helper_FilterResults!$A$1), ROW()-ROW($D$8)+1, 5),
    ""
)</f>
        <v>94038</v>
      </c>
      <c r="I418" s="28" t="str" cm="1">
        <f t="array" ref="I418">IF(
    ROW()-ROW($D$8)+1 &lt;= ROWS(_xlfn.ANCHORARRAY(_Helper_FilterResults!$A$1)),
    INDEX(_xlfn.ANCHORARRAY(_Helper_FilterResults!$A$1), ROW()-ROW($D$8)+1, 6),
    ""
)</f>
        <v>District 23</v>
      </c>
      <c r="J418" s="28" t="str" cm="1">
        <f t="array" ref="J418">IF(
    ROW()-ROW($D$8)+1 &lt;= ROWS(_xlfn.ANCHORARRAY(_Helper_FilterResults!$A$1)),
    INDEX(_xlfn.ANCHORARRAY(_Helper_FilterResults!$A$1), ROW()-ROW($D$8)+1, 7),
    ""
)</f>
        <v>District 13</v>
      </c>
      <c r="K418" s="28" t="str" cm="1">
        <f t="array" ref="K418">IF(
    ROW()-ROW($D$8)+1 &lt;= ROWS(_xlfn.ANCHORARRAY(_Helper_FilterResults!$A$1)),
    INDEX(_xlfn.ANCHORARRAY(_Helper_FilterResults!$A$1), ROW()-ROW($D$8)+1, 8),
    ""
)</f>
        <v>District 16</v>
      </c>
      <c r="L418" s="28" t="str" cm="1">
        <f t="array" ref="L418">IF(
    ROW()-ROW($D$8)+1 &lt;= ROWS(_xlfn.ANCHORARRAY(_Helper_FilterResults!$A$1)),
    INDEX(_xlfn.ANCHORARRAY(_Helper_FilterResults!$A$1), ROW()-ROW($D$8)+1, 9),
    ""
)</f>
        <v>District 16</v>
      </c>
      <c r="M418" s="28" t="str" cm="1">
        <f t="array" ref="M418">IF(
    ROW()-ROW($D$8)+1 &lt;= ROWS(_xlfn.ANCHORARRAY(_Helper_FilterResults!$A$1)),
    INDEX(_xlfn.ANCHORARRAY(_Helper_FilterResults!$A$1), ROW()-ROW($D$8)+1, 10),
    ""
)</f>
        <v>No</v>
      </c>
      <c r="N418" s="34" t="str" cm="1">
        <f t="array" ref="N418">IF(
    ROW()-ROW($D$8)+1 &lt;= ROWS(_xlfn.ANCHORARRAY(_Helper_FilterResults!$A$1)),
    INDEX(_xlfn.ANCHORARRAY(_Helper_FilterResults!$A$1), ROW()-ROW($D$8)+1, 11),
    ""
)</f>
        <v>No</v>
      </c>
      <c r="O418" s="28" t="str" cm="1">
        <f t="array" ref="O418">IF(
    ROW()-ROW($D$8)+1 &lt;= ROWS(_xlfn.ANCHORARRAY(_Helper_FilterResults!$A$1)),
    INDEX(_xlfn.ANCHORARRAY(_Helper_FilterResults!$A$1), ROW()-ROW($D$8)+1, 12),
    ""
)</f>
        <v>NA</v>
      </c>
      <c r="P418" s="33" t="str" cm="1">
        <f t="array" ref="P418">IF(
    ROW()-ROW($D$8)+1 &lt;= ROWS(_xlfn.ANCHORARRAY(_Helper_FilterResults!$A$1)),
    INDEX(_xlfn.ANCHORARRAY(_Helper_FilterResults!$A$1), ROW()-ROW($D$8)+1, 13),
    ""
)</f>
        <v>General Acute Care Hospital</v>
      </c>
      <c r="Q418" s="33" t="str" cm="1">
        <f t="array" ref="Q418">IF(
    ROW()-ROW($D$8)+1 &lt;= ROWS(_xlfn.ANCHORARRAY(_Helper_FilterResults!$A$1)),
    INDEX(_xlfn.ANCHORARRAY(_Helper_FilterResults!$A$1), ROW()-ROW($D$8)+1, 14),
    ""
)</f>
        <v>Investor - LLC</v>
      </c>
    </row>
    <row r="419" spans="4:17" x14ac:dyDescent="0.3">
      <c r="D419" s="5" cm="1">
        <f t="array" ref="D419">IF(
    ROW()-ROW($D$8)+1 &lt;= ROWS(_xlfn.ANCHORARRAY(_Helper_FilterResults!$A$1)),
    INDEX(_xlfn.ANCHORARRAY(_Helper_FilterResults!$A$1), ROW()-ROW($D$8)+1, 1),
    ""
)</f>
        <v>106410852</v>
      </c>
      <c r="E419" s="5" t="str" cm="1">
        <f t="array" ref="E419">IF(
    ROW()-ROW($D$8)+1 &lt;= ROWS(_xlfn.ANCHORARRAY(_Helper_FilterResults!$A$1)),
    INDEX(_xlfn.ANCHORARRAY(_Helper_FilterResults!$A$1), ROW()-ROW($D$8)+1, 2),
    ""
)</f>
        <v>MILLS-PENINSULA MEDICAL CENTER</v>
      </c>
      <c r="F419" s="5" t="str" cm="1">
        <f t="array" ref="F419">IF(
    ROW()-ROW($D$8)+1 &lt;= ROWS(_xlfn.ANCHORARRAY(_Helper_FilterResults!$A$1)),
    INDEX(_xlfn.ANCHORARRAY(_Helper_FilterResults!$A$1), ROW()-ROW($D$8)+1, 3),
    ""
)</f>
        <v>1501 TROUSDALE DRIVE</v>
      </c>
      <c r="G419" s="5" t="str" cm="1">
        <f t="array" ref="G419">IF(
    ROW()-ROW($D$8)+1 &lt;= ROWS(_xlfn.ANCHORARRAY(_Helper_FilterResults!$A$1)),
    INDEX(_xlfn.ANCHORARRAY(_Helper_FilterResults!$A$1), ROW()-ROW($D$8)+1, 4),
    ""
)</f>
        <v>BURLINGAME</v>
      </c>
      <c r="H419" s="5" cm="1">
        <f t="array" ref="H419">IF(
    ROW()-ROW($D$8)+1 &lt;= ROWS(_xlfn.ANCHORARRAY(_Helper_FilterResults!$A$1)),
    INDEX(_xlfn.ANCHORARRAY(_Helper_FilterResults!$A$1), ROW()-ROW($D$8)+1, 5),
    ""
)</f>
        <v>94010</v>
      </c>
      <c r="I419" s="28" t="str" cm="1">
        <f t="array" ref="I419">IF(
    ROW()-ROW($D$8)+1 &lt;= ROWS(_xlfn.ANCHORARRAY(_Helper_FilterResults!$A$1)),
    INDEX(_xlfn.ANCHORARRAY(_Helper_FilterResults!$A$1), ROW()-ROW($D$8)+1, 6),
    ""
)</f>
        <v>District 21</v>
      </c>
      <c r="J419" s="28" t="str" cm="1">
        <f t="array" ref="J419">IF(
    ROW()-ROW($D$8)+1 &lt;= ROWS(_xlfn.ANCHORARRAY(_Helper_FilterResults!$A$1)),
    INDEX(_xlfn.ANCHORARRAY(_Helper_FilterResults!$A$1), ROW()-ROW($D$8)+1, 7),
    ""
)</f>
        <v>District 13</v>
      </c>
      <c r="K419" s="28" t="str" cm="1">
        <f t="array" ref="K419">IF(
    ROW()-ROW($D$8)+1 &lt;= ROWS(_xlfn.ANCHORARRAY(_Helper_FilterResults!$A$1)),
    INDEX(_xlfn.ANCHORARRAY(_Helper_FilterResults!$A$1), ROW()-ROW($D$8)+1, 8),
    ""
)</f>
        <v>District 15</v>
      </c>
      <c r="L419" s="28" t="str" cm="1">
        <f t="array" ref="L419">IF(
    ROW()-ROW($D$8)+1 &lt;= ROWS(_xlfn.ANCHORARRAY(_Helper_FilterResults!$A$1)),
    INDEX(_xlfn.ANCHORARRAY(_Helper_FilterResults!$A$1), ROW()-ROW($D$8)+1, 9),
    ""
)</f>
        <v>District 15</v>
      </c>
      <c r="M419" s="28" t="str" cm="1">
        <f t="array" ref="M419">IF(
    ROW()-ROW($D$8)+1 &lt;= ROWS(_xlfn.ANCHORARRAY(_Helper_FilterResults!$A$1)),
    INDEX(_xlfn.ANCHORARRAY(_Helper_FilterResults!$A$1), ROW()-ROW($D$8)+1, 10),
    ""
)</f>
        <v>No</v>
      </c>
      <c r="N419" s="34" t="str" cm="1">
        <f t="array" ref="N419">IF(
    ROW()-ROW($D$8)+1 &lt;= ROWS(_xlfn.ANCHORARRAY(_Helper_FilterResults!$A$1)),
    INDEX(_xlfn.ANCHORARRAY(_Helper_FilterResults!$A$1), ROW()-ROW($D$8)+1, 11),
    ""
)</f>
        <v>No</v>
      </c>
      <c r="O419" s="28" t="str" cm="1">
        <f t="array" ref="O419">IF(
    ROW()-ROW($D$8)+1 &lt;= ROWS(_xlfn.ANCHORARRAY(_Helper_FilterResults!$A$1)),
    INDEX(_xlfn.ANCHORARRAY(_Helper_FilterResults!$A$1), ROW()-ROW($D$8)+1, 12),
    ""
)</f>
        <v>NA</v>
      </c>
      <c r="P419" s="33" t="str" cm="1">
        <f t="array" ref="P419">IF(
    ROW()-ROW($D$8)+1 &lt;= ROWS(_xlfn.ANCHORARRAY(_Helper_FilterResults!$A$1)),
    INDEX(_xlfn.ANCHORARRAY(_Helper_FilterResults!$A$1), ROW()-ROW($D$8)+1, 13),
    ""
)</f>
        <v>General Acute Care Hospital</v>
      </c>
      <c r="Q419" s="33" t="str" cm="1">
        <f t="array" ref="Q419">IF(
    ROW()-ROW($D$8)+1 &lt;= ROWS(_xlfn.ANCHORARRAY(_Helper_FilterResults!$A$1)),
    INDEX(_xlfn.ANCHORARRAY(_Helper_FilterResults!$A$1), ROW()-ROW($D$8)+1, 14),
    ""
)</f>
        <v>Non-Profit Corporation</v>
      </c>
    </row>
    <row r="420" spans="4:17" x14ac:dyDescent="0.3">
      <c r="D420" s="5" cm="1">
        <f t="array" ref="D420">IF(
    ROW()-ROW($D$8)+1 &lt;= ROWS(_xlfn.ANCHORARRAY(_Helper_FilterResults!$A$1)),
    INDEX(_xlfn.ANCHORARRAY(_Helper_FilterResults!$A$1), ROW()-ROW($D$8)+1, 1),
    ""
)</f>
        <v>106410891</v>
      </c>
      <c r="E420" s="5" t="str" cm="1">
        <f t="array" ref="E420">IF(
    ROW()-ROW($D$8)+1 &lt;= ROWS(_xlfn.ANCHORARRAY(_Helper_FilterResults!$A$1)),
    INDEX(_xlfn.ANCHORARRAY(_Helper_FilterResults!$A$1), ROW()-ROW($D$8)+1, 2),
    ""
)</f>
        <v>SEQUOIA HOSPITAL</v>
      </c>
      <c r="F420" s="5" t="str" cm="1">
        <f t="array" ref="F420">IF(
    ROW()-ROW($D$8)+1 &lt;= ROWS(_xlfn.ANCHORARRAY(_Helper_FilterResults!$A$1)),
    INDEX(_xlfn.ANCHORARRAY(_Helper_FilterResults!$A$1), ROW()-ROW($D$8)+1, 3),
    ""
)</f>
        <v>170 ALAMEDA DE LAS PULGAS</v>
      </c>
      <c r="G420" s="5" t="str" cm="1">
        <f t="array" ref="G420">IF(
    ROW()-ROW($D$8)+1 &lt;= ROWS(_xlfn.ANCHORARRAY(_Helper_FilterResults!$A$1)),
    INDEX(_xlfn.ANCHORARRAY(_Helper_FilterResults!$A$1), ROW()-ROW($D$8)+1, 4),
    ""
)</f>
        <v>REDWOOD CITY</v>
      </c>
      <c r="H420" s="5" cm="1">
        <f t="array" ref="H420">IF(
    ROW()-ROW($D$8)+1 &lt;= ROWS(_xlfn.ANCHORARRAY(_Helper_FilterResults!$A$1)),
    INDEX(_xlfn.ANCHORARRAY(_Helper_FilterResults!$A$1), ROW()-ROW($D$8)+1, 5),
    ""
)</f>
        <v>94062</v>
      </c>
      <c r="I420" s="28" t="str" cm="1">
        <f t="array" ref="I420">IF(
    ROW()-ROW($D$8)+1 &lt;= ROWS(_xlfn.ANCHORARRAY(_Helper_FilterResults!$A$1)),
    INDEX(_xlfn.ANCHORARRAY(_Helper_FilterResults!$A$1), ROW()-ROW($D$8)+1, 6),
    ""
)</f>
        <v>District 21</v>
      </c>
      <c r="J420" s="28" t="str" cm="1">
        <f t="array" ref="J420">IF(
    ROW()-ROW($D$8)+1 &lt;= ROWS(_xlfn.ANCHORARRAY(_Helper_FilterResults!$A$1)),
    INDEX(_xlfn.ANCHORARRAY(_Helper_FilterResults!$A$1), ROW()-ROW($D$8)+1, 7),
    ""
)</f>
        <v>District 13</v>
      </c>
      <c r="K420" s="28" t="str" cm="1">
        <f t="array" ref="K420">IF(
    ROW()-ROW($D$8)+1 &lt;= ROWS(_xlfn.ANCHORARRAY(_Helper_FilterResults!$A$1)),
    INDEX(_xlfn.ANCHORARRAY(_Helper_FilterResults!$A$1), ROW()-ROW($D$8)+1, 8),
    ""
)</f>
        <v>District 15</v>
      </c>
      <c r="L420" s="28" t="str" cm="1">
        <f t="array" ref="L420">IF(
    ROW()-ROW($D$8)+1 &lt;= ROWS(_xlfn.ANCHORARRAY(_Helper_FilterResults!$A$1)),
    INDEX(_xlfn.ANCHORARRAY(_Helper_FilterResults!$A$1), ROW()-ROW($D$8)+1, 9),
    ""
)</f>
        <v>District 15</v>
      </c>
      <c r="M420" s="28" t="str" cm="1">
        <f t="array" ref="M420">IF(
    ROW()-ROW($D$8)+1 &lt;= ROWS(_xlfn.ANCHORARRAY(_Helper_FilterResults!$A$1)),
    INDEX(_xlfn.ANCHORARRAY(_Helper_FilterResults!$A$1), ROW()-ROW($D$8)+1, 10),
    ""
)</f>
        <v>No</v>
      </c>
      <c r="N420" s="34" t="str" cm="1">
        <f t="array" ref="N420">IF(
    ROW()-ROW($D$8)+1 &lt;= ROWS(_xlfn.ANCHORARRAY(_Helper_FilterResults!$A$1)),
    INDEX(_xlfn.ANCHORARRAY(_Helper_FilterResults!$A$1), ROW()-ROW($D$8)+1, 11),
    ""
)</f>
        <v>No</v>
      </c>
      <c r="O420" s="28" t="str" cm="1">
        <f t="array" ref="O420">IF(
    ROW()-ROW($D$8)+1 &lt;= ROWS(_xlfn.ANCHORARRAY(_Helper_FilterResults!$A$1)),
    INDEX(_xlfn.ANCHORARRAY(_Helper_FilterResults!$A$1), ROW()-ROW($D$8)+1, 12),
    ""
)</f>
        <v>NA</v>
      </c>
      <c r="P420" s="33" t="str" cm="1">
        <f t="array" ref="P420">IF(
    ROW()-ROW($D$8)+1 &lt;= ROWS(_xlfn.ANCHORARRAY(_Helper_FilterResults!$A$1)),
    INDEX(_xlfn.ANCHORARRAY(_Helper_FilterResults!$A$1), ROW()-ROW($D$8)+1, 13),
    ""
)</f>
        <v>General Acute Care Hospital</v>
      </c>
      <c r="Q420" s="33" t="str" cm="1">
        <f t="array" ref="Q420">IF(
    ROW()-ROW($D$8)+1 &lt;= ROWS(_xlfn.ANCHORARRAY(_Helper_FilterResults!$A$1)),
    INDEX(_xlfn.ANCHORARRAY(_Helper_FilterResults!$A$1), ROW()-ROW($D$8)+1, 14),
    ""
)</f>
        <v>Non-Profit Corporation</v>
      </c>
    </row>
    <row r="421" spans="4:17" x14ac:dyDescent="0.3">
      <c r="D421" s="5" cm="1">
        <f t="array" ref="D421">IF(
    ROW()-ROW($D$8)+1 &lt;= ROWS(_xlfn.ANCHORARRAY(_Helper_FilterResults!$A$1)),
    INDEX(_xlfn.ANCHORARRAY(_Helper_FilterResults!$A$1), ROW()-ROW($D$8)+1, 1),
    ""
)</f>
        <v>106414139</v>
      </c>
      <c r="E421" s="5" t="str" cm="1">
        <f t="array" ref="E421">IF(
    ROW()-ROW($D$8)+1 &lt;= ROWS(_xlfn.ANCHORARRAY(_Helper_FilterResults!$A$1)),
    INDEX(_xlfn.ANCHORARRAY(_Helper_FilterResults!$A$1), ROW()-ROW($D$8)+1, 2),
    ""
)</f>
        <v>KAISER FOUNDATION HOSPITAL - REDWOOD CITY</v>
      </c>
      <c r="F421" s="5" t="str" cm="1">
        <f t="array" ref="F421">IF(
    ROW()-ROW($D$8)+1 &lt;= ROWS(_xlfn.ANCHORARRAY(_Helper_FilterResults!$A$1)),
    INDEX(_xlfn.ANCHORARRAY(_Helper_FilterResults!$A$1), ROW()-ROW($D$8)+1, 3),
    ""
)</f>
        <v>1100 VETERANS BLVD.</v>
      </c>
      <c r="G421" s="5" t="str" cm="1">
        <f t="array" ref="G421">IF(
    ROW()-ROW($D$8)+1 &lt;= ROWS(_xlfn.ANCHORARRAY(_Helper_FilterResults!$A$1)),
    INDEX(_xlfn.ANCHORARRAY(_Helper_FilterResults!$A$1), ROW()-ROW($D$8)+1, 4),
    ""
)</f>
        <v>REDWOOD CITY</v>
      </c>
      <c r="H421" s="5" cm="1">
        <f t="array" ref="H421">IF(
    ROW()-ROW($D$8)+1 &lt;= ROWS(_xlfn.ANCHORARRAY(_Helper_FilterResults!$A$1)),
    INDEX(_xlfn.ANCHORARRAY(_Helper_FilterResults!$A$1), ROW()-ROW($D$8)+1, 5),
    ""
)</f>
        <v>94063</v>
      </c>
      <c r="I421" s="28" t="str" cm="1">
        <f t="array" ref="I421">IF(
    ROW()-ROW($D$8)+1 &lt;= ROWS(_xlfn.ANCHORARRAY(_Helper_FilterResults!$A$1)),
    INDEX(_xlfn.ANCHORARRAY(_Helper_FilterResults!$A$1), ROW()-ROW($D$8)+1, 6),
    ""
)</f>
        <v>District 21</v>
      </c>
      <c r="J421" s="28" t="str" cm="1">
        <f t="array" ref="J421">IF(
    ROW()-ROW($D$8)+1 &lt;= ROWS(_xlfn.ANCHORARRAY(_Helper_FilterResults!$A$1)),
    INDEX(_xlfn.ANCHORARRAY(_Helper_FilterResults!$A$1), ROW()-ROW($D$8)+1, 7),
    ""
)</f>
        <v>District 13</v>
      </c>
      <c r="K421" s="28" t="str" cm="1">
        <f t="array" ref="K421">IF(
    ROW()-ROW($D$8)+1 &lt;= ROWS(_xlfn.ANCHORARRAY(_Helper_FilterResults!$A$1)),
    INDEX(_xlfn.ANCHORARRAY(_Helper_FilterResults!$A$1), ROW()-ROW($D$8)+1, 8),
    ""
)</f>
        <v>District 15</v>
      </c>
      <c r="L421" s="28" t="str" cm="1">
        <f t="array" ref="L421">IF(
    ROW()-ROW($D$8)+1 &lt;= ROWS(_xlfn.ANCHORARRAY(_Helper_FilterResults!$A$1)),
    INDEX(_xlfn.ANCHORARRAY(_Helper_FilterResults!$A$1), ROW()-ROW($D$8)+1, 9),
    ""
)</f>
        <v>District 15</v>
      </c>
      <c r="M421" s="28" t="str" cm="1">
        <f t="array" ref="M421">IF(
    ROW()-ROW($D$8)+1 &lt;= ROWS(_xlfn.ANCHORARRAY(_Helper_FilterResults!$A$1)),
    INDEX(_xlfn.ANCHORARRAY(_Helper_FilterResults!$A$1), ROW()-ROW($D$8)+1, 10),
    ""
)</f>
        <v>No</v>
      </c>
      <c r="N421" s="34" t="str" cm="1">
        <f t="array" ref="N421">IF(
    ROW()-ROW($D$8)+1 &lt;= ROWS(_xlfn.ANCHORARRAY(_Helper_FilterResults!$A$1)),
    INDEX(_xlfn.ANCHORARRAY(_Helper_FilterResults!$A$1), ROW()-ROW($D$8)+1, 11),
    ""
)</f>
        <v>No</v>
      </c>
      <c r="O421" s="28" t="str" cm="1">
        <f t="array" ref="O421">IF(
    ROW()-ROW($D$8)+1 &lt;= ROWS(_xlfn.ANCHORARRAY(_Helper_FilterResults!$A$1)),
    INDEX(_xlfn.ANCHORARRAY(_Helper_FilterResults!$A$1), ROW()-ROW($D$8)+1, 12),
    ""
)</f>
        <v>NA</v>
      </c>
      <c r="P421" s="33" t="str" cm="1">
        <f t="array" ref="P421">IF(
    ROW()-ROW($D$8)+1 &lt;= ROWS(_xlfn.ANCHORARRAY(_Helper_FilterResults!$A$1)),
    INDEX(_xlfn.ANCHORARRAY(_Helper_FilterResults!$A$1), ROW()-ROW($D$8)+1, 13),
    ""
)</f>
        <v>General Acute Care Hospital</v>
      </c>
      <c r="Q421" s="33" t="str" cm="1">
        <f t="array" ref="Q421">IF(
    ROW()-ROW($D$8)+1 &lt;= ROWS(_xlfn.ANCHORARRAY(_Helper_FilterResults!$A$1)),
    INDEX(_xlfn.ANCHORARRAY(_Helper_FilterResults!$A$1), ROW()-ROW($D$8)+1, 14),
    ""
)</f>
        <v>Non-Profit Corporation</v>
      </c>
    </row>
    <row r="422" spans="4:17" x14ac:dyDescent="0.3">
      <c r="D422" s="5" cm="1">
        <f t="array" ref="D422">IF(
    ROW()-ROW($D$8)+1 &lt;= ROWS(_xlfn.ANCHORARRAY(_Helper_FilterResults!$A$1)),
    INDEX(_xlfn.ANCHORARRAY(_Helper_FilterResults!$A$1), ROW()-ROW($D$8)+1, 1),
    ""
)</f>
        <v>106420483</v>
      </c>
      <c r="E422" s="5" t="str" cm="1">
        <f t="array" ref="E422">IF(
    ROW()-ROW($D$8)+1 &lt;= ROWS(_xlfn.ANCHORARRAY(_Helper_FilterResults!$A$1)),
    INDEX(_xlfn.ANCHORARRAY(_Helper_FilterResults!$A$1), ROW()-ROW($D$8)+1, 2),
    ""
)</f>
        <v>GOLETA VALLEY COTTAGE HOSPITAL</v>
      </c>
      <c r="F422" s="5" t="str" cm="1">
        <f t="array" ref="F422">IF(
    ROW()-ROW($D$8)+1 &lt;= ROWS(_xlfn.ANCHORARRAY(_Helper_FilterResults!$A$1)),
    INDEX(_xlfn.ANCHORARRAY(_Helper_FilterResults!$A$1), ROW()-ROW($D$8)+1, 3),
    ""
)</f>
        <v>351 SOUTH PATTERSON AVENUE</v>
      </c>
      <c r="G422" s="5" t="str" cm="1">
        <f t="array" ref="G422">IF(
    ROW()-ROW($D$8)+1 &lt;= ROWS(_xlfn.ANCHORARRAY(_Helper_FilterResults!$A$1)),
    INDEX(_xlfn.ANCHORARRAY(_Helper_FilterResults!$A$1), ROW()-ROW($D$8)+1, 4),
    ""
)</f>
        <v>SANTA BARBARA</v>
      </c>
      <c r="H422" s="5" cm="1">
        <f t="array" ref="H422">IF(
    ROW()-ROW($D$8)+1 &lt;= ROWS(_xlfn.ANCHORARRAY(_Helper_FilterResults!$A$1)),
    INDEX(_xlfn.ANCHORARRAY(_Helper_FilterResults!$A$1), ROW()-ROW($D$8)+1, 5),
    ""
)</f>
        <v>93111</v>
      </c>
      <c r="I422" s="28" t="str" cm="1">
        <f t="array" ref="I422">IF(
    ROW()-ROW($D$8)+1 &lt;= ROWS(_xlfn.ANCHORARRAY(_Helper_FilterResults!$A$1)),
    INDEX(_xlfn.ANCHORARRAY(_Helper_FilterResults!$A$1), ROW()-ROW($D$8)+1, 6),
    ""
)</f>
        <v>District 37</v>
      </c>
      <c r="J422" s="28" t="str" cm="1">
        <f t="array" ref="J422">IF(
    ROW()-ROW($D$8)+1 &lt;= ROWS(_xlfn.ANCHORARRAY(_Helper_FilterResults!$A$1)),
    INDEX(_xlfn.ANCHORARRAY(_Helper_FilterResults!$A$1), ROW()-ROW($D$8)+1, 7),
    ""
)</f>
        <v>District 21</v>
      </c>
      <c r="K422" s="28" t="str" cm="1">
        <f t="array" ref="K422">IF(
    ROW()-ROW($D$8)+1 &lt;= ROWS(_xlfn.ANCHORARRAY(_Helper_FilterResults!$A$1)),
    INDEX(_xlfn.ANCHORARRAY(_Helper_FilterResults!$A$1), ROW()-ROW($D$8)+1, 8),
    ""
)</f>
        <v>District 24</v>
      </c>
      <c r="L422" s="28" t="str" cm="1">
        <f t="array" ref="L422">IF(
    ROW()-ROW($D$8)+1 &lt;= ROWS(_xlfn.ANCHORARRAY(_Helper_FilterResults!$A$1)),
    INDEX(_xlfn.ANCHORARRAY(_Helper_FilterResults!$A$1), ROW()-ROW($D$8)+1, 9),
    ""
)</f>
        <v>District 24</v>
      </c>
      <c r="M422" s="28" t="str" cm="1">
        <f t="array" ref="M422">IF(
    ROW()-ROW($D$8)+1 &lt;= ROWS(_xlfn.ANCHORARRAY(_Helper_FilterResults!$A$1)),
    INDEX(_xlfn.ANCHORARRAY(_Helper_FilterResults!$A$1), ROW()-ROW($D$8)+1, 10),
    ""
)</f>
        <v>No</v>
      </c>
      <c r="N422" s="34" t="str" cm="1">
        <f t="array" ref="N422">IF(
    ROW()-ROW($D$8)+1 &lt;= ROWS(_xlfn.ANCHORARRAY(_Helper_FilterResults!$A$1)),
    INDEX(_xlfn.ANCHORARRAY(_Helper_FilterResults!$A$1), ROW()-ROW($D$8)+1, 11),
    ""
)</f>
        <v>No</v>
      </c>
      <c r="O422" s="28" t="str" cm="1">
        <f t="array" ref="O422">IF(
    ROW()-ROW($D$8)+1 &lt;= ROWS(_xlfn.ANCHORARRAY(_Helper_FilterResults!$A$1)),
    INDEX(_xlfn.ANCHORARRAY(_Helper_FilterResults!$A$1), ROW()-ROW($D$8)+1, 12),
    ""
)</f>
        <v>NA</v>
      </c>
      <c r="P422" s="33" t="str" cm="1">
        <f t="array" ref="P422">IF(
    ROW()-ROW($D$8)+1 &lt;= ROWS(_xlfn.ANCHORARRAY(_Helper_FilterResults!$A$1)),
    INDEX(_xlfn.ANCHORARRAY(_Helper_FilterResults!$A$1), ROW()-ROW($D$8)+1, 13),
    ""
)</f>
        <v>General Acute Care Hospital</v>
      </c>
      <c r="Q422" s="33" t="str" cm="1">
        <f t="array" ref="Q422">IF(
    ROW()-ROW($D$8)+1 &lt;= ROWS(_xlfn.ANCHORARRAY(_Helper_FilterResults!$A$1)),
    INDEX(_xlfn.ANCHORARRAY(_Helper_FilterResults!$A$1), ROW()-ROW($D$8)+1, 14),
    ""
)</f>
        <v>Non-Profit Corporation</v>
      </c>
    </row>
    <row r="423" spans="4:17" x14ac:dyDescent="0.3">
      <c r="D423" s="5" cm="1">
        <f t="array" ref="D423">IF(
    ROW()-ROW($D$8)+1 &lt;= ROWS(_xlfn.ANCHORARRAY(_Helper_FilterResults!$A$1)),
    INDEX(_xlfn.ANCHORARRAY(_Helper_FilterResults!$A$1), ROW()-ROW($D$8)+1, 1),
    ""
)</f>
        <v>106420491</v>
      </c>
      <c r="E423" s="5" t="str" cm="1">
        <f t="array" ref="E423">IF(
    ROW()-ROW($D$8)+1 &lt;= ROWS(_xlfn.ANCHORARRAY(_Helper_FilterResults!$A$1)),
    INDEX(_xlfn.ANCHORARRAY(_Helper_FilterResults!$A$1), ROW()-ROW($D$8)+1, 2),
    ""
)</f>
        <v>LOMPOC VALLEY MEDICAL CENTER</v>
      </c>
      <c r="F423" s="5" t="str" cm="1">
        <f t="array" ref="F423">IF(
    ROW()-ROW($D$8)+1 &lt;= ROWS(_xlfn.ANCHORARRAY(_Helper_FilterResults!$A$1)),
    INDEX(_xlfn.ANCHORARRAY(_Helper_FilterResults!$A$1), ROW()-ROW($D$8)+1, 3),
    ""
)</f>
        <v>1515 E. OCEAN AVENUE</v>
      </c>
      <c r="G423" s="5" t="str" cm="1">
        <f t="array" ref="G423">IF(
    ROW()-ROW($D$8)+1 &lt;= ROWS(_xlfn.ANCHORARRAY(_Helper_FilterResults!$A$1)),
    INDEX(_xlfn.ANCHORARRAY(_Helper_FilterResults!$A$1), ROW()-ROW($D$8)+1, 4),
    ""
)</f>
        <v>LOMPOC</v>
      </c>
      <c r="H423" s="5" cm="1">
        <f t="array" ref="H423">IF(
    ROW()-ROW($D$8)+1 &lt;= ROWS(_xlfn.ANCHORARRAY(_Helper_FilterResults!$A$1)),
    INDEX(_xlfn.ANCHORARRAY(_Helper_FilterResults!$A$1), ROW()-ROW($D$8)+1, 5),
    ""
)</f>
        <v>93436</v>
      </c>
      <c r="I423" s="28" t="str" cm="1">
        <f t="array" ref="I423">IF(
    ROW()-ROW($D$8)+1 &lt;= ROWS(_xlfn.ANCHORARRAY(_Helper_FilterResults!$A$1)),
    INDEX(_xlfn.ANCHORARRAY(_Helper_FilterResults!$A$1), ROW()-ROW($D$8)+1, 6),
    ""
)</f>
        <v>District 37</v>
      </c>
      <c r="J423" s="28" t="str" cm="1">
        <f t="array" ref="J423">IF(
    ROW()-ROW($D$8)+1 &lt;= ROWS(_xlfn.ANCHORARRAY(_Helper_FilterResults!$A$1)),
    INDEX(_xlfn.ANCHORARRAY(_Helper_FilterResults!$A$1), ROW()-ROW($D$8)+1, 7),
    ""
)</f>
        <v>District 21</v>
      </c>
      <c r="K423" s="28" t="str" cm="1">
        <f t="array" ref="K423">IF(
    ROW()-ROW($D$8)+1 &lt;= ROWS(_xlfn.ANCHORARRAY(_Helper_FilterResults!$A$1)),
    INDEX(_xlfn.ANCHORARRAY(_Helper_FilterResults!$A$1), ROW()-ROW($D$8)+1, 8),
    ""
)</f>
        <v>District 24</v>
      </c>
      <c r="L423" s="28" t="str" cm="1">
        <f t="array" ref="L423">IF(
    ROW()-ROW($D$8)+1 &lt;= ROWS(_xlfn.ANCHORARRAY(_Helper_FilterResults!$A$1)),
    INDEX(_xlfn.ANCHORARRAY(_Helper_FilterResults!$A$1), ROW()-ROW($D$8)+1, 9),
    ""
)</f>
        <v>District 24</v>
      </c>
      <c r="M423" s="28" t="str" cm="1">
        <f t="array" ref="M423">IF(
    ROW()-ROW($D$8)+1 &lt;= ROWS(_xlfn.ANCHORARRAY(_Helper_FilterResults!$A$1)),
    INDEX(_xlfn.ANCHORARRAY(_Helper_FilterResults!$A$1), ROW()-ROW($D$8)+1, 10),
    ""
)</f>
        <v>No</v>
      </c>
      <c r="N423" s="34" t="str" cm="1">
        <f t="array" ref="N423">IF(
    ROW()-ROW($D$8)+1 &lt;= ROWS(_xlfn.ANCHORARRAY(_Helper_FilterResults!$A$1)),
    INDEX(_xlfn.ANCHORARRAY(_Helper_FilterResults!$A$1), ROW()-ROW($D$8)+1, 11),
    ""
)</f>
        <v>Yes</v>
      </c>
      <c r="O423" s="28" t="str" cm="1">
        <f t="array" ref="O423">IF(
    ROW()-ROW($D$8)+1 &lt;= ROWS(_xlfn.ANCHORARRAY(_Helper_FilterResults!$A$1)),
    INDEX(_xlfn.ANCHORARRAY(_Helper_FilterResults!$A$1), ROW()-ROW($D$8)+1, 12),
    ""
)</f>
        <v>NA</v>
      </c>
      <c r="P423" s="33" t="str" cm="1">
        <f t="array" ref="P423">IF(
    ROW()-ROW($D$8)+1 &lt;= ROWS(_xlfn.ANCHORARRAY(_Helper_FilterResults!$A$1)),
    INDEX(_xlfn.ANCHORARRAY(_Helper_FilterResults!$A$1), ROW()-ROW($D$8)+1, 13),
    ""
)</f>
        <v>General Acute Care Hospital</v>
      </c>
      <c r="Q423" s="33" t="str" cm="1">
        <f t="array" ref="Q423">IF(
    ROW()-ROW($D$8)+1 &lt;= ROWS(_xlfn.ANCHORARRAY(_Helper_FilterResults!$A$1)),
    INDEX(_xlfn.ANCHORARRAY(_Helper_FilterResults!$A$1), ROW()-ROW($D$8)+1, 14),
    ""
)</f>
        <v>District</v>
      </c>
    </row>
    <row r="424" spans="4:17" x14ac:dyDescent="0.3">
      <c r="D424" s="5" cm="1">
        <f t="array" ref="D424">IF(
    ROW()-ROW($D$8)+1 &lt;= ROWS(_xlfn.ANCHORARRAY(_Helper_FilterResults!$A$1)),
    INDEX(_xlfn.ANCHORARRAY(_Helper_FilterResults!$A$1), ROW()-ROW($D$8)+1, 1),
    ""
)</f>
        <v>106420493</v>
      </c>
      <c r="E424" s="5" t="str" cm="1">
        <f t="array" ref="E424">IF(
    ROW()-ROW($D$8)+1 &lt;= ROWS(_xlfn.ANCHORARRAY(_Helper_FilterResults!$A$1)),
    INDEX(_xlfn.ANCHORARRAY(_Helper_FilterResults!$A$1), ROW()-ROW($D$8)+1, 2),
    ""
)</f>
        <v>MARIAN REGIONAL MEDICAL CENTER</v>
      </c>
      <c r="F424" s="5" t="str" cm="1">
        <f t="array" ref="F424">IF(
    ROW()-ROW($D$8)+1 &lt;= ROWS(_xlfn.ANCHORARRAY(_Helper_FilterResults!$A$1)),
    INDEX(_xlfn.ANCHORARRAY(_Helper_FilterResults!$A$1), ROW()-ROW($D$8)+1, 3),
    ""
)</f>
        <v>1400 EAST CHURCH STREET</v>
      </c>
      <c r="G424" s="5" t="str" cm="1">
        <f t="array" ref="G424">IF(
    ROW()-ROW($D$8)+1 &lt;= ROWS(_xlfn.ANCHORARRAY(_Helper_FilterResults!$A$1)),
    INDEX(_xlfn.ANCHORARRAY(_Helper_FilterResults!$A$1), ROW()-ROW($D$8)+1, 4),
    ""
)</f>
        <v>SANTA MARIA</v>
      </c>
      <c r="H424" s="5" cm="1">
        <f t="array" ref="H424">IF(
    ROW()-ROW($D$8)+1 &lt;= ROWS(_xlfn.ANCHORARRAY(_Helper_FilterResults!$A$1)),
    INDEX(_xlfn.ANCHORARRAY(_Helper_FilterResults!$A$1), ROW()-ROW($D$8)+1, 5),
    ""
)</f>
        <v>93454</v>
      </c>
      <c r="I424" s="28" t="str" cm="1">
        <f t="array" ref="I424">IF(
    ROW()-ROW($D$8)+1 &lt;= ROWS(_xlfn.ANCHORARRAY(_Helper_FilterResults!$A$1)),
    INDEX(_xlfn.ANCHORARRAY(_Helper_FilterResults!$A$1), ROW()-ROW($D$8)+1, 6),
    ""
)</f>
        <v>District 37</v>
      </c>
      <c r="J424" s="28" t="str" cm="1">
        <f t="array" ref="J424">IF(
    ROW()-ROW($D$8)+1 &lt;= ROWS(_xlfn.ANCHORARRAY(_Helper_FilterResults!$A$1)),
    INDEX(_xlfn.ANCHORARRAY(_Helper_FilterResults!$A$1), ROW()-ROW($D$8)+1, 7),
    ""
)</f>
        <v>District 21</v>
      </c>
      <c r="K424" s="28" t="str" cm="1">
        <f t="array" ref="K424">IF(
    ROW()-ROW($D$8)+1 &lt;= ROWS(_xlfn.ANCHORARRAY(_Helper_FilterResults!$A$1)),
    INDEX(_xlfn.ANCHORARRAY(_Helper_FilterResults!$A$1), ROW()-ROW($D$8)+1, 8),
    ""
)</f>
        <v>District 24</v>
      </c>
      <c r="L424" s="28" t="str" cm="1">
        <f t="array" ref="L424">IF(
    ROW()-ROW($D$8)+1 &lt;= ROWS(_xlfn.ANCHORARRAY(_Helper_FilterResults!$A$1)),
    INDEX(_xlfn.ANCHORARRAY(_Helper_FilterResults!$A$1), ROW()-ROW($D$8)+1, 9),
    ""
)</f>
        <v>District 24</v>
      </c>
      <c r="M424" s="28" t="str" cm="1">
        <f t="array" ref="M424">IF(
    ROW()-ROW($D$8)+1 &lt;= ROWS(_xlfn.ANCHORARRAY(_Helper_FilterResults!$A$1)),
    INDEX(_xlfn.ANCHORARRAY(_Helper_FilterResults!$A$1), ROW()-ROW($D$8)+1, 10),
    ""
)</f>
        <v>No</v>
      </c>
      <c r="N424" s="34" t="str" cm="1">
        <f t="array" ref="N424">IF(
    ROW()-ROW($D$8)+1 &lt;= ROWS(_xlfn.ANCHORARRAY(_Helper_FilterResults!$A$1)),
    INDEX(_xlfn.ANCHORARRAY(_Helper_FilterResults!$A$1), ROW()-ROW($D$8)+1, 11),
    ""
)</f>
        <v>No</v>
      </c>
      <c r="O424" s="28" t="str" cm="1">
        <f t="array" ref="O424">IF(
    ROW()-ROW($D$8)+1 &lt;= ROWS(_xlfn.ANCHORARRAY(_Helper_FilterResults!$A$1)),
    INDEX(_xlfn.ANCHORARRAY(_Helper_FilterResults!$A$1), ROW()-ROW($D$8)+1, 12),
    ""
)</f>
        <v>Level III</v>
      </c>
      <c r="P424" s="33" t="str" cm="1">
        <f t="array" ref="P424">IF(
    ROW()-ROW($D$8)+1 &lt;= ROWS(_xlfn.ANCHORARRAY(_Helper_FilterResults!$A$1)),
    INDEX(_xlfn.ANCHORARRAY(_Helper_FilterResults!$A$1), ROW()-ROW($D$8)+1, 13),
    ""
)</f>
        <v>General Acute Care Hospital</v>
      </c>
      <c r="Q424" s="33" t="str" cm="1">
        <f t="array" ref="Q424">IF(
    ROW()-ROW($D$8)+1 &lt;= ROWS(_xlfn.ANCHORARRAY(_Helper_FilterResults!$A$1)),
    INDEX(_xlfn.ANCHORARRAY(_Helper_FilterResults!$A$1), ROW()-ROW($D$8)+1, 14),
    ""
)</f>
        <v>Non-Profit Corporation</v>
      </c>
    </row>
    <row r="425" spans="4:17" x14ac:dyDescent="0.3">
      <c r="D425" s="5" cm="1">
        <f t="array" ref="D425">IF(
    ROW()-ROW($D$8)+1 &lt;= ROWS(_xlfn.ANCHORARRAY(_Helper_FilterResults!$A$1)),
    INDEX(_xlfn.ANCHORARRAY(_Helper_FilterResults!$A$1), ROW()-ROW($D$8)+1, 1),
    ""
)</f>
        <v>106420514</v>
      </c>
      <c r="E425" s="5" t="str" cm="1">
        <f t="array" ref="E425">IF(
    ROW()-ROW($D$8)+1 &lt;= ROWS(_xlfn.ANCHORARRAY(_Helper_FilterResults!$A$1)),
    INDEX(_xlfn.ANCHORARRAY(_Helper_FilterResults!$A$1), ROW()-ROW($D$8)+1, 2),
    ""
)</f>
        <v>SANTA BARBARA COTTAGE HOSPITAL</v>
      </c>
      <c r="F425" s="5" t="str" cm="1">
        <f t="array" ref="F425">IF(
    ROW()-ROW($D$8)+1 &lt;= ROWS(_xlfn.ANCHORARRAY(_Helper_FilterResults!$A$1)),
    INDEX(_xlfn.ANCHORARRAY(_Helper_FilterResults!$A$1), ROW()-ROW($D$8)+1, 3),
    ""
)</f>
        <v>400 W. PUEBLO STREET</v>
      </c>
      <c r="G425" s="5" t="str" cm="1">
        <f t="array" ref="G425">IF(
    ROW()-ROW($D$8)+1 &lt;= ROWS(_xlfn.ANCHORARRAY(_Helper_FilterResults!$A$1)),
    INDEX(_xlfn.ANCHORARRAY(_Helper_FilterResults!$A$1), ROW()-ROW($D$8)+1, 4),
    ""
)</f>
        <v>SANTA BARBARA</v>
      </c>
      <c r="H425" s="5" cm="1">
        <f t="array" ref="H425">IF(
    ROW()-ROW($D$8)+1 &lt;= ROWS(_xlfn.ANCHORARRAY(_Helper_FilterResults!$A$1)),
    INDEX(_xlfn.ANCHORARRAY(_Helper_FilterResults!$A$1), ROW()-ROW($D$8)+1, 5),
    ""
)</f>
        <v>93105</v>
      </c>
      <c r="I425" s="28" t="str" cm="1">
        <f t="array" ref="I425">IF(
    ROW()-ROW($D$8)+1 &lt;= ROWS(_xlfn.ANCHORARRAY(_Helper_FilterResults!$A$1)),
    INDEX(_xlfn.ANCHORARRAY(_Helper_FilterResults!$A$1), ROW()-ROW($D$8)+1, 6),
    ""
)</f>
        <v>District 37</v>
      </c>
      <c r="J425" s="28" t="str" cm="1">
        <f t="array" ref="J425">IF(
    ROW()-ROW($D$8)+1 &lt;= ROWS(_xlfn.ANCHORARRAY(_Helper_FilterResults!$A$1)),
    INDEX(_xlfn.ANCHORARRAY(_Helper_FilterResults!$A$1), ROW()-ROW($D$8)+1, 7),
    ""
)</f>
        <v>District 21</v>
      </c>
      <c r="K425" s="28" t="str" cm="1">
        <f t="array" ref="K425">IF(
    ROW()-ROW($D$8)+1 &lt;= ROWS(_xlfn.ANCHORARRAY(_Helper_FilterResults!$A$1)),
    INDEX(_xlfn.ANCHORARRAY(_Helper_FilterResults!$A$1), ROW()-ROW($D$8)+1, 8),
    ""
)</f>
        <v>District 24</v>
      </c>
      <c r="L425" s="28" t="str" cm="1">
        <f t="array" ref="L425">IF(
    ROW()-ROW($D$8)+1 &lt;= ROWS(_xlfn.ANCHORARRAY(_Helper_FilterResults!$A$1)),
    INDEX(_xlfn.ANCHORARRAY(_Helper_FilterResults!$A$1), ROW()-ROW($D$8)+1, 9),
    ""
)</f>
        <v>District 24</v>
      </c>
      <c r="M425" s="28" t="str" cm="1">
        <f t="array" ref="M425">IF(
    ROW()-ROW($D$8)+1 &lt;= ROWS(_xlfn.ANCHORARRAY(_Helper_FilterResults!$A$1)),
    INDEX(_xlfn.ANCHORARRAY(_Helper_FilterResults!$A$1), ROW()-ROW($D$8)+1, 10),
    ""
)</f>
        <v>Yes</v>
      </c>
      <c r="N425" s="34" t="str" cm="1">
        <f t="array" ref="N425">IF(
    ROW()-ROW($D$8)+1 &lt;= ROWS(_xlfn.ANCHORARRAY(_Helper_FilterResults!$A$1)),
    INDEX(_xlfn.ANCHORARRAY(_Helper_FilterResults!$A$1), ROW()-ROW($D$8)+1, 11),
    ""
)</f>
        <v>No</v>
      </c>
      <c r="O425" s="28" t="str" cm="1">
        <f t="array" ref="O425">IF(
    ROW()-ROW($D$8)+1 &lt;= ROWS(_xlfn.ANCHORARRAY(_Helper_FilterResults!$A$1)),
    INDEX(_xlfn.ANCHORARRAY(_Helper_FilterResults!$A$1), ROW()-ROW($D$8)+1, 12),
    ""
)</f>
        <v>Level I &amp; Level II - Ped</v>
      </c>
      <c r="P425" s="33" t="str" cm="1">
        <f t="array" ref="P425">IF(
    ROW()-ROW($D$8)+1 &lt;= ROWS(_xlfn.ANCHORARRAY(_Helper_FilterResults!$A$1)),
    INDEX(_xlfn.ANCHORARRAY(_Helper_FilterResults!$A$1), ROW()-ROW($D$8)+1, 13),
    ""
)</f>
        <v>General Acute Care Hospital</v>
      </c>
      <c r="Q425" s="33" t="str" cm="1">
        <f t="array" ref="Q425">IF(
    ROW()-ROW($D$8)+1 &lt;= ROWS(_xlfn.ANCHORARRAY(_Helper_FilterResults!$A$1)),
    INDEX(_xlfn.ANCHORARRAY(_Helper_FilterResults!$A$1), ROW()-ROW($D$8)+1, 14),
    ""
)</f>
        <v>Non-Profit Corporation</v>
      </c>
    </row>
    <row r="426" spans="4:17" x14ac:dyDescent="0.3">
      <c r="D426" s="5" cm="1">
        <f t="array" ref="D426">IF(
    ROW()-ROW($D$8)+1 &lt;= ROWS(_xlfn.ANCHORARRAY(_Helper_FilterResults!$A$1)),
    INDEX(_xlfn.ANCHORARRAY(_Helper_FilterResults!$A$1), ROW()-ROW($D$8)+1, 1),
    ""
)</f>
        <v>106420522</v>
      </c>
      <c r="E426" s="5" t="str" cm="1">
        <f t="array" ref="E426">IF(
    ROW()-ROW($D$8)+1 &lt;= ROWS(_xlfn.ANCHORARRAY(_Helper_FilterResults!$A$1)),
    INDEX(_xlfn.ANCHORARRAY(_Helper_FilterResults!$A$1), ROW()-ROW($D$8)+1, 2),
    ""
)</f>
        <v>SANTA YNEZ VALLEY COTTAGE HOSPITAL</v>
      </c>
      <c r="F426" s="5" t="str" cm="1">
        <f t="array" ref="F426">IF(
    ROW()-ROW($D$8)+1 &lt;= ROWS(_xlfn.ANCHORARRAY(_Helper_FilterResults!$A$1)),
    INDEX(_xlfn.ANCHORARRAY(_Helper_FilterResults!$A$1), ROW()-ROW($D$8)+1, 3),
    ""
)</f>
        <v>2050 VIBORG ROAD</v>
      </c>
      <c r="G426" s="5" t="str" cm="1">
        <f t="array" ref="G426">IF(
    ROW()-ROW($D$8)+1 &lt;= ROWS(_xlfn.ANCHORARRAY(_Helper_FilterResults!$A$1)),
    INDEX(_xlfn.ANCHORARRAY(_Helper_FilterResults!$A$1), ROW()-ROW($D$8)+1, 4),
    ""
)</f>
        <v>SOLVANG</v>
      </c>
      <c r="H426" s="5" cm="1">
        <f t="array" ref="H426">IF(
    ROW()-ROW($D$8)+1 &lt;= ROWS(_xlfn.ANCHORARRAY(_Helper_FilterResults!$A$1)),
    INDEX(_xlfn.ANCHORARRAY(_Helper_FilterResults!$A$1), ROW()-ROW($D$8)+1, 5),
    ""
)</f>
        <v>93463</v>
      </c>
      <c r="I426" s="28" t="str" cm="1">
        <f t="array" ref="I426">IF(
    ROW()-ROW($D$8)+1 &lt;= ROWS(_xlfn.ANCHORARRAY(_Helper_FilterResults!$A$1)),
    INDEX(_xlfn.ANCHORARRAY(_Helper_FilterResults!$A$1), ROW()-ROW($D$8)+1, 6),
    ""
)</f>
        <v>District 37</v>
      </c>
      <c r="J426" s="28" t="str" cm="1">
        <f t="array" ref="J426">IF(
    ROW()-ROW($D$8)+1 &lt;= ROWS(_xlfn.ANCHORARRAY(_Helper_FilterResults!$A$1)),
    INDEX(_xlfn.ANCHORARRAY(_Helper_FilterResults!$A$1), ROW()-ROW($D$8)+1, 7),
    ""
)</f>
        <v>District 21</v>
      </c>
      <c r="K426" s="28" t="str" cm="1">
        <f t="array" ref="K426">IF(
    ROW()-ROW($D$8)+1 &lt;= ROWS(_xlfn.ANCHORARRAY(_Helper_FilterResults!$A$1)),
    INDEX(_xlfn.ANCHORARRAY(_Helper_FilterResults!$A$1), ROW()-ROW($D$8)+1, 8),
    ""
)</f>
        <v>District 24</v>
      </c>
      <c r="L426" s="28" t="str" cm="1">
        <f t="array" ref="L426">IF(
    ROW()-ROW($D$8)+1 &lt;= ROWS(_xlfn.ANCHORARRAY(_Helper_FilterResults!$A$1)),
    INDEX(_xlfn.ANCHORARRAY(_Helper_FilterResults!$A$1), ROW()-ROW($D$8)+1, 9),
    ""
)</f>
        <v>District 24</v>
      </c>
      <c r="M426" s="28" t="str" cm="1">
        <f t="array" ref="M426">IF(
    ROW()-ROW($D$8)+1 &lt;= ROWS(_xlfn.ANCHORARRAY(_Helper_FilterResults!$A$1)),
    INDEX(_xlfn.ANCHORARRAY(_Helper_FilterResults!$A$1), ROW()-ROW($D$8)+1, 10),
    ""
)</f>
        <v>No</v>
      </c>
      <c r="N426" s="34" t="str" cm="1">
        <f t="array" ref="N426">IF(
    ROW()-ROW($D$8)+1 &lt;= ROWS(_xlfn.ANCHORARRAY(_Helper_FilterResults!$A$1)),
    INDEX(_xlfn.ANCHORARRAY(_Helper_FilterResults!$A$1), ROW()-ROW($D$8)+1, 11),
    ""
)</f>
        <v>Yes</v>
      </c>
      <c r="O426" s="28" t="str" cm="1">
        <f t="array" ref="O426">IF(
    ROW()-ROW($D$8)+1 &lt;= ROWS(_xlfn.ANCHORARRAY(_Helper_FilterResults!$A$1)),
    INDEX(_xlfn.ANCHORARRAY(_Helper_FilterResults!$A$1), ROW()-ROW($D$8)+1, 12),
    ""
)</f>
        <v>NA</v>
      </c>
      <c r="P426" s="33" t="str" cm="1">
        <f t="array" ref="P426">IF(
    ROW()-ROW($D$8)+1 &lt;= ROWS(_xlfn.ANCHORARRAY(_Helper_FilterResults!$A$1)),
    INDEX(_xlfn.ANCHORARRAY(_Helper_FilterResults!$A$1), ROW()-ROW($D$8)+1, 13),
    ""
)</f>
        <v>General Acute Care Hospital</v>
      </c>
      <c r="Q426" s="33" t="str" cm="1">
        <f t="array" ref="Q426">IF(
    ROW()-ROW($D$8)+1 &lt;= ROWS(_xlfn.ANCHORARRAY(_Helper_FilterResults!$A$1)),
    INDEX(_xlfn.ANCHORARRAY(_Helper_FilterResults!$A$1), ROW()-ROW($D$8)+1, 14),
    ""
)</f>
        <v>Non-Profit Corporation</v>
      </c>
    </row>
    <row r="427" spans="4:17" x14ac:dyDescent="0.3">
      <c r="D427" s="5" cm="1">
        <f t="array" ref="D427">IF(
    ROW()-ROW($D$8)+1 &lt;= ROWS(_xlfn.ANCHORARRAY(_Helper_FilterResults!$A$1)),
    INDEX(_xlfn.ANCHORARRAY(_Helper_FilterResults!$A$1), ROW()-ROW($D$8)+1, 1),
    ""
)</f>
        <v>106424002</v>
      </c>
      <c r="E427" s="5" t="str" cm="1">
        <f t="array" ref="E427">IF(
    ROW()-ROW($D$8)+1 &lt;= ROWS(_xlfn.ANCHORARRAY(_Helper_FilterResults!$A$1)),
    INDEX(_xlfn.ANCHORARRAY(_Helper_FilterResults!$A$1), ROW()-ROW($D$8)+1, 2),
    ""
)</f>
        <v>SANTA BARBARA PSYCHIATRIC HEALTH FACILITY</v>
      </c>
      <c r="F427" s="5" t="str" cm="1">
        <f t="array" ref="F427">IF(
    ROW()-ROW($D$8)+1 &lt;= ROWS(_xlfn.ANCHORARRAY(_Helper_FilterResults!$A$1)),
    INDEX(_xlfn.ANCHORARRAY(_Helper_FilterResults!$A$1), ROW()-ROW($D$8)+1, 3),
    ""
)</f>
        <v>315 CAMINO DEL REMEDIO</v>
      </c>
      <c r="G427" s="5" t="str" cm="1">
        <f t="array" ref="G427">IF(
    ROW()-ROW($D$8)+1 &lt;= ROWS(_xlfn.ANCHORARRAY(_Helper_FilterResults!$A$1)),
    INDEX(_xlfn.ANCHORARRAY(_Helper_FilterResults!$A$1), ROW()-ROW($D$8)+1, 4),
    ""
)</f>
        <v>SANTA BARBARA</v>
      </c>
      <c r="H427" s="5" cm="1">
        <f t="array" ref="H427">IF(
    ROW()-ROW($D$8)+1 &lt;= ROWS(_xlfn.ANCHORARRAY(_Helper_FilterResults!$A$1)),
    INDEX(_xlfn.ANCHORARRAY(_Helper_FilterResults!$A$1), ROW()-ROW($D$8)+1, 5),
    ""
)</f>
        <v>93110</v>
      </c>
      <c r="I427" s="28" t="str" cm="1">
        <f t="array" ref="I427">IF(
    ROW()-ROW($D$8)+1 &lt;= ROWS(_xlfn.ANCHORARRAY(_Helper_FilterResults!$A$1)),
    INDEX(_xlfn.ANCHORARRAY(_Helper_FilterResults!$A$1), ROW()-ROW($D$8)+1, 6),
    ""
)</f>
        <v>District 37</v>
      </c>
      <c r="J427" s="28" t="str" cm="1">
        <f t="array" ref="J427">IF(
    ROW()-ROW($D$8)+1 &lt;= ROWS(_xlfn.ANCHORARRAY(_Helper_FilterResults!$A$1)),
    INDEX(_xlfn.ANCHORARRAY(_Helper_FilterResults!$A$1), ROW()-ROW($D$8)+1, 7),
    ""
)</f>
        <v>District 21</v>
      </c>
      <c r="K427" s="28" t="str" cm="1">
        <f t="array" ref="K427">IF(
    ROW()-ROW($D$8)+1 &lt;= ROWS(_xlfn.ANCHORARRAY(_Helper_FilterResults!$A$1)),
    INDEX(_xlfn.ANCHORARRAY(_Helper_FilterResults!$A$1), ROW()-ROW($D$8)+1, 8),
    ""
)</f>
        <v>District 24</v>
      </c>
      <c r="L427" s="28" t="str" cm="1">
        <f t="array" ref="L427">IF(
    ROW()-ROW($D$8)+1 &lt;= ROWS(_xlfn.ANCHORARRAY(_Helper_FilterResults!$A$1)),
    INDEX(_xlfn.ANCHORARRAY(_Helper_FilterResults!$A$1), ROW()-ROW($D$8)+1, 9),
    ""
)</f>
        <v>District 24</v>
      </c>
      <c r="M427" s="28" t="str" cm="1">
        <f t="array" ref="M427">IF(
    ROW()-ROW($D$8)+1 &lt;= ROWS(_xlfn.ANCHORARRAY(_Helper_FilterResults!$A$1)),
    INDEX(_xlfn.ANCHORARRAY(_Helper_FilterResults!$A$1), ROW()-ROW($D$8)+1, 10),
    ""
)</f>
        <v>No</v>
      </c>
      <c r="N427" s="34" t="str" cm="1">
        <f t="array" ref="N427">IF(
    ROW()-ROW($D$8)+1 &lt;= ROWS(_xlfn.ANCHORARRAY(_Helper_FilterResults!$A$1)),
    INDEX(_xlfn.ANCHORARRAY(_Helper_FilterResults!$A$1), ROW()-ROW($D$8)+1, 11),
    ""
)</f>
        <v>No</v>
      </c>
      <c r="O427" s="28" t="str" cm="1">
        <f t="array" ref="O427">IF(
    ROW()-ROW($D$8)+1 &lt;= ROWS(_xlfn.ANCHORARRAY(_Helper_FilterResults!$A$1)),
    INDEX(_xlfn.ANCHORARRAY(_Helper_FilterResults!$A$1), ROW()-ROW($D$8)+1, 12),
    ""
)</f>
        <v>NA</v>
      </c>
      <c r="P427" s="33" t="str" cm="1">
        <f t="array" ref="P427">IF(
    ROW()-ROW($D$8)+1 &lt;= ROWS(_xlfn.ANCHORARRAY(_Helper_FilterResults!$A$1)),
    INDEX(_xlfn.ANCHORARRAY(_Helper_FilterResults!$A$1), ROW()-ROW($D$8)+1, 13),
    ""
)</f>
        <v>Psychiatric Health Facility</v>
      </c>
      <c r="Q427" s="33" t="str" cm="1">
        <f t="array" ref="Q427">IF(
    ROW()-ROW($D$8)+1 &lt;= ROWS(_xlfn.ANCHORARRAY(_Helper_FilterResults!$A$1)),
    INDEX(_xlfn.ANCHORARRAY(_Helper_FilterResults!$A$1), ROW()-ROW($D$8)+1, 14),
    ""
)</f>
        <v>City or County</v>
      </c>
    </row>
    <row r="428" spans="4:17" x14ac:dyDescent="0.3">
      <c r="D428" s="5" cm="1">
        <f t="array" ref="D428">IF(
    ROW()-ROW($D$8)+1 &lt;= ROWS(_xlfn.ANCHORARRAY(_Helper_FilterResults!$A$1)),
    INDEX(_xlfn.ANCHORARRAY(_Helper_FilterResults!$A$1), ROW()-ROW($D$8)+1, 1),
    ""
)</f>
        <v>106424047</v>
      </c>
      <c r="E428" s="5" t="str" cm="1">
        <f t="array" ref="E428">IF(
    ROW()-ROW($D$8)+1 &lt;= ROWS(_xlfn.ANCHORARRAY(_Helper_FilterResults!$A$1)),
    INDEX(_xlfn.ANCHORARRAY(_Helper_FilterResults!$A$1), ROW()-ROW($D$8)+1, 2),
    ""
)</f>
        <v>COTTAGE REHABILITATION HOSPITAL</v>
      </c>
      <c r="F428" s="5" t="str" cm="1">
        <f t="array" ref="F428">IF(
    ROW()-ROW($D$8)+1 &lt;= ROWS(_xlfn.ANCHORARRAY(_Helper_FilterResults!$A$1)),
    INDEX(_xlfn.ANCHORARRAY(_Helper_FilterResults!$A$1), ROW()-ROW($D$8)+1, 3),
    ""
)</f>
        <v>2415 DE LA VINA STREET</v>
      </c>
      <c r="G428" s="5" t="str" cm="1">
        <f t="array" ref="G428">IF(
    ROW()-ROW($D$8)+1 &lt;= ROWS(_xlfn.ANCHORARRAY(_Helper_FilterResults!$A$1)),
    INDEX(_xlfn.ANCHORARRAY(_Helper_FilterResults!$A$1), ROW()-ROW($D$8)+1, 4),
    ""
)</f>
        <v>SANTA BARBARA</v>
      </c>
      <c r="H428" s="5" cm="1">
        <f t="array" ref="H428">IF(
    ROW()-ROW($D$8)+1 &lt;= ROWS(_xlfn.ANCHORARRAY(_Helper_FilterResults!$A$1)),
    INDEX(_xlfn.ANCHORARRAY(_Helper_FilterResults!$A$1), ROW()-ROW($D$8)+1, 5),
    ""
)</f>
        <v>93105</v>
      </c>
      <c r="I428" s="28" t="str" cm="1">
        <f t="array" ref="I428">IF(
    ROW()-ROW($D$8)+1 &lt;= ROWS(_xlfn.ANCHORARRAY(_Helper_FilterResults!$A$1)),
    INDEX(_xlfn.ANCHORARRAY(_Helper_FilterResults!$A$1), ROW()-ROW($D$8)+1, 6),
    ""
)</f>
        <v>District 37</v>
      </c>
      <c r="J428" s="28" t="str" cm="1">
        <f t="array" ref="J428">IF(
    ROW()-ROW($D$8)+1 &lt;= ROWS(_xlfn.ANCHORARRAY(_Helper_FilterResults!$A$1)),
    INDEX(_xlfn.ANCHORARRAY(_Helper_FilterResults!$A$1), ROW()-ROW($D$8)+1, 7),
    ""
)</f>
        <v>District 21</v>
      </c>
      <c r="K428" s="28" t="str" cm="1">
        <f t="array" ref="K428">IF(
    ROW()-ROW($D$8)+1 &lt;= ROWS(_xlfn.ANCHORARRAY(_Helper_FilterResults!$A$1)),
    INDEX(_xlfn.ANCHORARRAY(_Helper_FilterResults!$A$1), ROW()-ROW($D$8)+1, 8),
    ""
)</f>
        <v>District 24</v>
      </c>
      <c r="L428" s="28" t="str" cm="1">
        <f t="array" ref="L428">IF(
    ROW()-ROW($D$8)+1 &lt;= ROWS(_xlfn.ANCHORARRAY(_Helper_FilterResults!$A$1)),
    INDEX(_xlfn.ANCHORARRAY(_Helper_FilterResults!$A$1), ROW()-ROW($D$8)+1, 9),
    ""
)</f>
        <v>District 24</v>
      </c>
      <c r="M428" s="28" t="str" cm="1">
        <f t="array" ref="M428">IF(
    ROW()-ROW($D$8)+1 &lt;= ROWS(_xlfn.ANCHORARRAY(_Helper_FilterResults!$A$1)),
    INDEX(_xlfn.ANCHORARRAY(_Helper_FilterResults!$A$1), ROW()-ROW($D$8)+1, 10),
    ""
)</f>
        <v>No</v>
      </c>
      <c r="N428" s="34" t="str" cm="1">
        <f t="array" ref="N428">IF(
    ROW()-ROW($D$8)+1 &lt;= ROWS(_xlfn.ANCHORARRAY(_Helper_FilterResults!$A$1)),
    INDEX(_xlfn.ANCHORARRAY(_Helper_FilterResults!$A$1), ROW()-ROW($D$8)+1, 11),
    ""
)</f>
        <v>No</v>
      </c>
      <c r="O428" s="28" t="str" cm="1">
        <f t="array" ref="O428">IF(
    ROW()-ROW($D$8)+1 &lt;= ROWS(_xlfn.ANCHORARRAY(_Helper_FilterResults!$A$1)),
    INDEX(_xlfn.ANCHORARRAY(_Helper_FilterResults!$A$1), ROW()-ROW($D$8)+1, 12),
    ""
)</f>
        <v>NA</v>
      </c>
      <c r="P428" s="33" t="str" cm="1">
        <f t="array" ref="P428">IF(
    ROW()-ROW($D$8)+1 &lt;= ROWS(_xlfn.ANCHORARRAY(_Helper_FilterResults!$A$1)),
    INDEX(_xlfn.ANCHORARRAY(_Helper_FilterResults!$A$1), ROW()-ROW($D$8)+1, 13),
    ""
)</f>
        <v>General Acute Care Hospital</v>
      </c>
      <c r="Q428" s="33" t="str" cm="1">
        <f t="array" ref="Q428">IF(
    ROW()-ROW($D$8)+1 &lt;= ROWS(_xlfn.ANCHORARRAY(_Helper_FilterResults!$A$1)),
    INDEX(_xlfn.ANCHORARRAY(_Helper_FilterResults!$A$1), ROW()-ROW($D$8)+1, 14),
    ""
)</f>
        <v>Non-Profit Corporation</v>
      </c>
    </row>
    <row r="429" spans="4:17" x14ac:dyDescent="0.3">
      <c r="D429" s="5" cm="1">
        <f t="array" ref="D429">IF(
    ROW()-ROW($D$8)+1 &lt;= ROWS(_xlfn.ANCHORARRAY(_Helper_FilterResults!$A$1)),
    INDEX(_xlfn.ANCHORARRAY(_Helper_FilterResults!$A$1), ROW()-ROW($D$8)+1, 1),
    ""
)</f>
        <v>106430035</v>
      </c>
      <c r="E429" s="5" t="str" cm="1">
        <f t="array" ref="E429">IF(
    ROW()-ROW($D$8)+1 &lt;= ROWS(_xlfn.ANCHORARRAY(_Helper_FilterResults!$A$1)),
    INDEX(_xlfn.ANCHORARRAY(_Helper_FilterResults!$A$1), ROW()-ROW($D$8)+1, 2),
    ""
)</f>
        <v>STANFORD HEALTH CARE</v>
      </c>
      <c r="F429" s="5" t="str" cm="1">
        <f t="array" ref="F429">IF(
    ROW()-ROW($D$8)+1 &lt;= ROWS(_xlfn.ANCHORARRAY(_Helper_FilterResults!$A$1)),
    INDEX(_xlfn.ANCHORARRAY(_Helper_FilterResults!$A$1), ROW()-ROW($D$8)+1, 3),
    ""
)</f>
        <v>500 PASTEUR DRIVE</v>
      </c>
      <c r="G429" s="5" t="str" cm="1">
        <f t="array" ref="G429">IF(
    ROW()-ROW($D$8)+1 &lt;= ROWS(_xlfn.ANCHORARRAY(_Helper_FilterResults!$A$1)),
    INDEX(_xlfn.ANCHORARRAY(_Helper_FilterResults!$A$1), ROW()-ROW($D$8)+1, 4),
    ""
)</f>
        <v>PALO ALTO</v>
      </c>
      <c r="H429" s="5" cm="1">
        <f t="array" ref="H429">IF(
    ROW()-ROW($D$8)+1 &lt;= ROWS(_xlfn.ANCHORARRAY(_Helper_FilterResults!$A$1)),
    INDEX(_xlfn.ANCHORARRAY(_Helper_FilterResults!$A$1), ROW()-ROW($D$8)+1, 5),
    ""
)</f>
        <v>94304</v>
      </c>
      <c r="I429" s="28" t="str" cm="1">
        <f t="array" ref="I429">IF(
    ROW()-ROW($D$8)+1 &lt;= ROWS(_xlfn.ANCHORARRAY(_Helper_FilterResults!$A$1)),
    INDEX(_xlfn.ANCHORARRAY(_Helper_FilterResults!$A$1), ROW()-ROW($D$8)+1, 6),
    ""
)</f>
        <v>District 23</v>
      </c>
      <c r="J429" s="28" t="str" cm="1">
        <f t="array" ref="J429">IF(
    ROW()-ROW($D$8)+1 &lt;= ROWS(_xlfn.ANCHORARRAY(_Helper_FilterResults!$A$1)),
    INDEX(_xlfn.ANCHORARRAY(_Helper_FilterResults!$A$1), ROW()-ROW($D$8)+1, 7),
    ""
)</f>
        <v>District 13</v>
      </c>
      <c r="K429" s="28" t="str" cm="1">
        <f t="array" ref="K429">IF(
    ROW()-ROW($D$8)+1 &lt;= ROWS(_xlfn.ANCHORARRAY(_Helper_FilterResults!$A$1)),
    INDEX(_xlfn.ANCHORARRAY(_Helper_FilterResults!$A$1), ROW()-ROW($D$8)+1, 8),
    ""
)</f>
        <v>District 16</v>
      </c>
      <c r="L429" s="28" t="str" cm="1">
        <f t="array" ref="L429">IF(
    ROW()-ROW($D$8)+1 &lt;= ROWS(_xlfn.ANCHORARRAY(_Helper_FilterResults!$A$1)),
    INDEX(_xlfn.ANCHORARRAY(_Helper_FilterResults!$A$1), ROW()-ROW($D$8)+1, 9),
    ""
)</f>
        <v>District 16</v>
      </c>
      <c r="M429" s="28" t="str" cm="1">
        <f t="array" ref="M429">IF(
    ROW()-ROW($D$8)+1 &lt;= ROWS(_xlfn.ANCHORARRAY(_Helper_FilterResults!$A$1)),
    INDEX(_xlfn.ANCHORARRAY(_Helper_FilterResults!$A$1), ROW()-ROW($D$8)+1, 10),
    ""
)</f>
        <v>No</v>
      </c>
      <c r="N429" s="34" t="str" cm="1">
        <f t="array" ref="N429">IF(
    ROW()-ROW($D$8)+1 &lt;= ROWS(_xlfn.ANCHORARRAY(_Helper_FilterResults!$A$1)),
    INDEX(_xlfn.ANCHORARRAY(_Helper_FilterResults!$A$1), ROW()-ROW($D$8)+1, 11),
    ""
)</f>
        <v>No</v>
      </c>
      <c r="O429" s="28" t="str" cm="1">
        <f t="array" ref="O429">IF(
    ROW()-ROW($D$8)+1 &lt;= ROWS(_xlfn.ANCHORARRAY(_Helper_FilterResults!$A$1)),
    INDEX(_xlfn.ANCHORARRAY(_Helper_FilterResults!$A$1), ROW()-ROW($D$8)+1, 12),
    ""
)</f>
        <v>NA</v>
      </c>
      <c r="P429" s="33" t="str" cm="1">
        <f t="array" ref="P429">IF(
    ROW()-ROW($D$8)+1 &lt;= ROWS(_xlfn.ANCHORARRAY(_Helper_FilterResults!$A$1)),
    INDEX(_xlfn.ANCHORARRAY(_Helper_FilterResults!$A$1), ROW()-ROW($D$8)+1, 13),
    ""
)</f>
        <v>General Acute Care Hospital</v>
      </c>
      <c r="Q429" s="33" t="str" cm="1">
        <f t="array" ref="Q429">IF(
    ROW()-ROW($D$8)+1 &lt;= ROWS(_xlfn.ANCHORARRAY(_Helper_FilterResults!$A$1)),
    INDEX(_xlfn.ANCHORARRAY(_Helper_FilterResults!$A$1), ROW()-ROW($D$8)+1, 14),
    ""
)</f>
        <v>Non-Profit Corporation</v>
      </c>
    </row>
    <row r="430" spans="4:17" x14ac:dyDescent="0.3">
      <c r="D430" s="5" cm="1">
        <f t="array" ref="D430">IF(
    ROW()-ROW($D$8)+1 &lt;= ROWS(_xlfn.ANCHORARRAY(_Helper_FilterResults!$A$1)),
    INDEX(_xlfn.ANCHORARRAY(_Helper_FilterResults!$A$1), ROW()-ROW($D$8)+1, 1),
    ""
)</f>
        <v>106430705</v>
      </c>
      <c r="E430" s="5" t="str" cm="1">
        <f t="array" ref="E430">IF(
    ROW()-ROW($D$8)+1 &lt;= ROWS(_xlfn.ANCHORARRAY(_Helper_FilterResults!$A$1)),
    INDEX(_xlfn.ANCHORARRAY(_Helper_FilterResults!$A$1), ROW()-ROW($D$8)+1, 2),
    ""
)</f>
        <v>REGIONAL MEDICAL CENTER OF SAN JOSE</v>
      </c>
      <c r="F430" s="5" t="str" cm="1">
        <f t="array" ref="F430">IF(
    ROW()-ROW($D$8)+1 &lt;= ROWS(_xlfn.ANCHORARRAY(_Helper_FilterResults!$A$1)),
    INDEX(_xlfn.ANCHORARRAY(_Helper_FilterResults!$A$1), ROW()-ROW($D$8)+1, 3),
    ""
)</f>
        <v>225 NORTH JACKSON AVENUE</v>
      </c>
      <c r="G430" s="5" t="str" cm="1">
        <f t="array" ref="G430">IF(
    ROW()-ROW($D$8)+1 &lt;= ROWS(_xlfn.ANCHORARRAY(_Helper_FilterResults!$A$1)),
    INDEX(_xlfn.ANCHORARRAY(_Helper_FilterResults!$A$1), ROW()-ROW($D$8)+1, 4),
    ""
)</f>
        <v>SAN JOSE</v>
      </c>
      <c r="H430" s="5" cm="1">
        <f t="array" ref="H430">IF(
    ROW()-ROW($D$8)+1 &lt;= ROWS(_xlfn.ANCHORARRAY(_Helper_FilterResults!$A$1)),
    INDEX(_xlfn.ANCHORARRAY(_Helper_FilterResults!$A$1), ROW()-ROW($D$8)+1, 5),
    ""
)</f>
        <v>95116</v>
      </c>
      <c r="I430" s="28" t="str" cm="1">
        <f t="array" ref="I430">IF(
    ROW()-ROW($D$8)+1 &lt;= ROWS(_xlfn.ANCHORARRAY(_Helper_FilterResults!$A$1)),
    INDEX(_xlfn.ANCHORARRAY(_Helper_FilterResults!$A$1), ROW()-ROW($D$8)+1, 6),
    ""
)</f>
        <v>District 25</v>
      </c>
      <c r="J430" s="28" t="str" cm="1">
        <f t="array" ref="J430">IF(
    ROW()-ROW($D$8)+1 &lt;= ROWS(_xlfn.ANCHORARRAY(_Helper_FilterResults!$A$1)),
    INDEX(_xlfn.ANCHORARRAY(_Helper_FilterResults!$A$1), ROW()-ROW($D$8)+1, 7),
    ""
)</f>
        <v>District 15</v>
      </c>
      <c r="K430" s="28" t="str" cm="1">
        <f t="array" ref="K430">IF(
    ROW()-ROW($D$8)+1 &lt;= ROWS(_xlfn.ANCHORARRAY(_Helper_FilterResults!$A$1)),
    INDEX(_xlfn.ANCHORARRAY(_Helper_FilterResults!$A$1), ROW()-ROW($D$8)+1, 8),
    ""
)</f>
        <v>District 18</v>
      </c>
      <c r="L430" s="28" t="str" cm="1">
        <f t="array" ref="L430">IF(
    ROW()-ROW($D$8)+1 &lt;= ROWS(_xlfn.ANCHORARRAY(_Helper_FilterResults!$A$1)),
    INDEX(_xlfn.ANCHORARRAY(_Helper_FilterResults!$A$1), ROW()-ROW($D$8)+1, 9),
    ""
)</f>
        <v>District 18</v>
      </c>
      <c r="M430" s="28" t="str" cm="1">
        <f t="array" ref="M430">IF(
    ROW()-ROW($D$8)+1 &lt;= ROWS(_xlfn.ANCHORARRAY(_Helper_FilterResults!$A$1)),
    INDEX(_xlfn.ANCHORARRAY(_Helper_FilterResults!$A$1), ROW()-ROW($D$8)+1, 10),
    ""
)</f>
        <v>No</v>
      </c>
      <c r="N430" s="34" t="str" cm="1">
        <f t="array" ref="N430">IF(
    ROW()-ROW($D$8)+1 &lt;= ROWS(_xlfn.ANCHORARRAY(_Helper_FilterResults!$A$1)),
    INDEX(_xlfn.ANCHORARRAY(_Helper_FilterResults!$A$1), ROW()-ROW($D$8)+1, 11),
    ""
)</f>
        <v>No</v>
      </c>
      <c r="O430" s="28" t="str" cm="1">
        <f t="array" ref="O430">IF(
    ROW()-ROW($D$8)+1 &lt;= ROWS(_xlfn.ANCHORARRAY(_Helper_FilterResults!$A$1)),
    INDEX(_xlfn.ANCHORARRAY(_Helper_FilterResults!$A$1), ROW()-ROW($D$8)+1, 12),
    ""
)</f>
        <v>Level II</v>
      </c>
      <c r="P430" s="33" t="str" cm="1">
        <f t="array" ref="P430">IF(
    ROW()-ROW($D$8)+1 &lt;= ROWS(_xlfn.ANCHORARRAY(_Helper_FilterResults!$A$1)),
    INDEX(_xlfn.ANCHORARRAY(_Helper_FilterResults!$A$1), ROW()-ROW($D$8)+1, 13),
    ""
)</f>
        <v>General Acute Care Hospital</v>
      </c>
      <c r="Q430" s="33" t="str" cm="1">
        <f t="array" ref="Q430">IF(
    ROW()-ROW($D$8)+1 &lt;= ROWS(_xlfn.ANCHORARRAY(_Helper_FilterResults!$A$1)),
    INDEX(_xlfn.ANCHORARRAY(_Helper_FilterResults!$A$1), ROW()-ROW($D$8)+1, 14),
    ""
)</f>
        <v>Investor - Corporation</v>
      </c>
    </row>
    <row r="431" spans="4:17" x14ac:dyDescent="0.3">
      <c r="D431" s="5" cm="1">
        <f t="array" ref="D431">IF(
    ROW()-ROW($D$8)+1 &lt;= ROWS(_xlfn.ANCHORARRAY(_Helper_FilterResults!$A$1)),
    INDEX(_xlfn.ANCHORARRAY(_Helper_FilterResults!$A$1), ROW()-ROW($D$8)+1, 1),
    ""
)</f>
        <v>106430743</v>
      </c>
      <c r="E431" s="5" t="str" cm="1">
        <f t="array" ref="E431">IF(
    ROW()-ROW($D$8)+1 &lt;= ROWS(_xlfn.ANCHORARRAY(_Helper_FilterResults!$A$1)),
    INDEX(_xlfn.ANCHORARRAY(_Helper_FilterResults!$A$1), ROW()-ROW($D$8)+1, 2),
    ""
)</f>
        <v>EL CAMINO HOSPITAL LOS GATOS</v>
      </c>
      <c r="F431" s="5" t="str" cm="1">
        <f t="array" ref="F431">IF(
    ROW()-ROW($D$8)+1 &lt;= ROWS(_xlfn.ANCHORARRAY(_Helper_FilterResults!$A$1)),
    INDEX(_xlfn.ANCHORARRAY(_Helper_FilterResults!$A$1), ROW()-ROW($D$8)+1, 3),
    ""
)</f>
        <v>815 POLLARD ROAD</v>
      </c>
      <c r="G431" s="5" t="str" cm="1">
        <f t="array" ref="G431">IF(
    ROW()-ROW($D$8)+1 &lt;= ROWS(_xlfn.ANCHORARRAY(_Helper_FilterResults!$A$1)),
    INDEX(_xlfn.ANCHORARRAY(_Helper_FilterResults!$A$1), ROW()-ROW($D$8)+1, 4),
    ""
)</f>
        <v>LOS GATOS</v>
      </c>
      <c r="H431" s="5" cm="1">
        <f t="array" ref="H431">IF(
    ROW()-ROW($D$8)+1 &lt;= ROWS(_xlfn.ANCHORARRAY(_Helper_FilterResults!$A$1)),
    INDEX(_xlfn.ANCHORARRAY(_Helper_FilterResults!$A$1), ROW()-ROW($D$8)+1, 5),
    ""
)</f>
        <v>95032</v>
      </c>
      <c r="I431" s="28" t="str" cm="1">
        <f t="array" ref="I431">IF(
    ROW()-ROW($D$8)+1 &lt;= ROWS(_xlfn.ANCHORARRAY(_Helper_FilterResults!$A$1)),
    INDEX(_xlfn.ANCHORARRAY(_Helper_FilterResults!$A$1), ROW()-ROW($D$8)+1, 6),
    ""
)</f>
        <v>District 28</v>
      </c>
      <c r="J431" s="28" t="str" cm="1">
        <f t="array" ref="J431">IF(
    ROW()-ROW($D$8)+1 &lt;= ROWS(_xlfn.ANCHORARRAY(_Helper_FilterResults!$A$1)),
    INDEX(_xlfn.ANCHORARRAY(_Helper_FilterResults!$A$1), ROW()-ROW($D$8)+1, 7),
    ""
)</f>
        <v>District 13</v>
      </c>
      <c r="K431" s="28" t="str" cm="1">
        <f t="array" ref="K431">IF(
    ROW()-ROW($D$8)+1 &lt;= ROWS(_xlfn.ANCHORARRAY(_Helper_FilterResults!$A$1)),
    INDEX(_xlfn.ANCHORARRAY(_Helper_FilterResults!$A$1), ROW()-ROW($D$8)+1, 8),
    ""
)</f>
        <v>District 16</v>
      </c>
      <c r="L431" s="28" t="str" cm="1">
        <f t="array" ref="L431">IF(
    ROW()-ROW($D$8)+1 &lt;= ROWS(_xlfn.ANCHORARRAY(_Helper_FilterResults!$A$1)),
    INDEX(_xlfn.ANCHORARRAY(_Helper_FilterResults!$A$1), ROW()-ROW($D$8)+1, 9),
    ""
)</f>
        <v>District 16</v>
      </c>
      <c r="M431" s="28" t="str" cm="1">
        <f t="array" ref="M431">IF(
    ROW()-ROW($D$8)+1 &lt;= ROWS(_xlfn.ANCHORARRAY(_Helper_FilterResults!$A$1)),
    INDEX(_xlfn.ANCHORARRAY(_Helper_FilterResults!$A$1), ROW()-ROW($D$8)+1, 10),
    ""
)</f>
        <v>No</v>
      </c>
      <c r="N431" s="34" t="str" cm="1">
        <f t="array" ref="N431">IF(
    ROW()-ROW($D$8)+1 &lt;= ROWS(_xlfn.ANCHORARRAY(_Helper_FilterResults!$A$1)),
    INDEX(_xlfn.ANCHORARRAY(_Helper_FilterResults!$A$1), ROW()-ROW($D$8)+1, 11),
    ""
)</f>
        <v>No</v>
      </c>
      <c r="O431" s="28" t="str" cm="1">
        <f t="array" ref="O431">IF(
    ROW()-ROW($D$8)+1 &lt;= ROWS(_xlfn.ANCHORARRAY(_Helper_FilterResults!$A$1)),
    INDEX(_xlfn.ANCHORARRAY(_Helper_FilterResults!$A$1), ROW()-ROW($D$8)+1, 12),
    ""
)</f>
        <v>NA</v>
      </c>
      <c r="P431" s="33" t="str" cm="1">
        <f t="array" ref="P431">IF(
    ROW()-ROW($D$8)+1 &lt;= ROWS(_xlfn.ANCHORARRAY(_Helper_FilterResults!$A$1)),
    INDEX(_xlfn.ANCHORARRAY(_Helper_FilterResults!$A$1), ROW()-ROW($D$8)+1, 13),
    ""
)</f>
        <v>General Acute Care Hospital</v>
      </c>
      <c r="Q431" s="33" t="str" cm="1">
        <f t="array" ref="Q431">IF(
    ROW()-ROW($D$8)+1 &lt;= ROWS(_xlfn.ANCHORARRAY(_Helper_FilterResults!$A$1)),
    INDEX(_xlfn.ANCHORARRAY(_Helper_FilterResults!$A$1), ROW()-ROW($D$8)+1, 14),
    ""
)</f>
        <v>Non-Profit Corporation</v>
      </c>
    </row>
    <row r="432" spans="4:17" x14ac:dyDescent="0.3">
      <c r="D432" s="5" cm="1">
        <f t="array" ref="D432">IF(
    ROW()-ROW($D$8)+1 &lt;= ROWS(_xlfn.ANCHORARRAY(_Helper_FilterResults!$A$1)),
    INDEX(_xlfn.ANCHORARRAY(_Helper_FilterResults!$A$1), ROW()-ROW($D$8)+1, 1),
    ""
)</f>
        <v>106430763</v>
      </c>
      <c r="E432" s="5" t="str" cm="1">
        <f t="array" ref="E432">IF(
    ROW()-ROW($D$8)+1 &lt;= ROWS(_xlfn.ANCHORARRAY(_Helper_FilterResults!$A$1)),
    INDEX(_xlfn.ANCHORARRAY(_Helper_FilterResults!$A$1), ROW()-ROW($D$8)+1, 2),
    ""
)</f>
        <v>EL CAMINO HEALTH</v>
      </c>
      <c r="F432" s="5" t="str" cm="1">
        <f t="array" ref="F432">IF(
    ROW()-ROW($D$8)+1 &lt;= ROWS(_xlfn.ANCHORARRAY(_Helper_FilterResults!$A$1)),
    INDEX(_xlfn.ANCHORARRAY(_Helper_FilterResults!$A$1), ROW()-ROW($D$8)+1, 3),
    ""
)</f>
        <v>2500 GRANT ROAD</v>
      </c>
      <c r="G432" s="5" t="str" cm="1">
        <f t="array" ref="G432">IF(
    ROW()-ROW($D$8)+1 &lt;= ROWS(_xlfn.ANCHORARRAY(_Helper_FilterResults!$A$1)),
    INDEX(_xlfn.ANCHORARRAY(_Helper_FilterResults!$A$1), ROW()-ROW($D$8)+1, 4),
    ""
)</f>
        <v>MOUNTAIN VIEW</v>
      </c>
      <c r="H432" s="5" cm="1">
        <f t="array" ref="H432">IF(
    ROW()-ROW($D$8)+1 &lt;= ROWS(_xlfn.ANCHORARRAY(_Helper_FilterResults!$A$1)),
    INDEX(_xlfn.ANCHORARRAY(_Helper_FilterResults!$A$1), ROW()-ROW($D$8)+1, 5),
    ""
)</f>
        <v>94040</v>
      </c>
      <c r="I432" s="28" t="str" cm="1">
        <f t="array" ref="I432">IF(
    ROW()-ROW($D$8)+1 &lt;= ROWS(_xlfn.ANCHORARRAY(_Helper_FilterResults!$A$1)),
    INDEX(_xlfn.ANCHORARRAY(_Helper_FilterResults!$A$1), ROW()-ROW($D$8)+1, 6),
    ""
)</f>
        <v>District 23</v>
      </c>
      <c r="J432" s="28" t="str" cm="1">
        <f t="array" ref="J432">IF(
    ROW()-ROW($D$8)+1 &lt;= ROWS(_xlfn.ANCHORARRAY(_Helper_FilterResults!$A$1)),
    INDEX(_xlfn.ANCHORARRAY(_Helper_FilterResults!$A$1), ROW()-ROW($D$8)+1, 7),
    ""
)</f>
        <v>District 13</v>
      </c>
      <c r="K432" s="28" t="str" cm="1">
        <f t="array" ref="K432">IF(
    ROW()-ROW($D$8)+1 &lt;= ROWS(_xlfn.ANCHORARRAY(_Helper_FilterResults!$A$1)),
    INDEX(_xlfn.ANCHORARRAY(_Helper_FilterResults!$A$1), ROW()-ROW($D$8)+1, 8),
    ""
)</f>
        <v>District 16</v>
      </c>
      <c r="L432" s="28" t="str" cm="1">
        <f t="array" ref="L432">IF(
    ROW()-ROW($D$8)+1 &lt;= ROWS(_xlfn.ANCHORARRAY(_Helper_FilterResults!$A$1)),
    INDEX(_xlfn.ANCHORARRAY(_Helper_FilterResults!$A$1), ROW()-ROW($D$8)+1, 9),
    ""
)</f>
        <v>District 16</v>
      </c>
      <c r="M432" s="28" t="str" cm="1">
        <f t="array" ref="M432">IF(
    ROW()-ROW($D$8)+1 &lt;= ROWS(_xlfn.ANCHORARRAY(_Helper_FilterResults!$A$1)),
    INDEX(_xlfn.ANCHORARRAY(_Helper_FilterResults!$A$1), ROW()-ROW($D$8)+1, 10),
    ""
)</f>
        <v>No</v>
      </c>
      <c r="N432" s="34" t="str" cm="1">
        <f t="array" ref="N432">IF(
    ROW()-ROW($D$8)+1 &lt;= ROWS(_xlfn.ANCHORARRAY(_Helper_FilterResults!$A$1)),
    INDEX(_xlfn.ANCHORARRAY(_Helper_FilterResults!$A$1), ROW()-ROW($D$8)+1, 11),
    ""
)</f>
        <v>No</v>
      </c>
      <c r="O432" s="28" t="str" cm="1">
        <f t="array" ref="O432">IF(
    ROW()-ROW($D$8)+1 &lt;= ROWS(_xlfn.ANCHORARRAY(_Helper_FilterResults!$A$1)),
    INDEX(_xlfn.ANCHORARRAY(_Helper_FilterResults!$A$1), ROW()-ROW($D$8)+1, 12),
    ""
)</f>
        <v>NA</v>
      </c>
      <c r="P432" s="33" t="str" cm="1">
        <f t="array" ref="P432">IF(
    ROW()-ROW($D$8)+1 &lt;= ROWS(_xlfn.ANCHORARRAY(_Helper_FilterResults!$A$1)),
    INDEX(_xlfn.ANCHORARRAY(_Helper_FilterResults!$A$1), ROW()-ROW($D$8)+1, 13),
    ""
)</f>
        <v>General Acute Care Hospital</v>
      </c>
      <c r="Q432" s="33" t="str" cm="1">
        <f t="array" ref="Q432">IF(
    ROW()-ROW($D$8)+1 &lt;= ROWS(_xlfn.ANCHORARRAY(_Helper_FilterResults!$A$1)),
    INDEX(_xlfn.ANCHORARRAY(_Helper_FilterResults!$A$1), ROW()-ROW($D$8)+1, 14),
    ""
)</f>
        <v>Non-Profit Corporation</v>
      </c>
    </row>
    <row r="433" spans="4:17" x14ac:dyDescent="0.3">
      <c r="D433" s="5" cm="1">
        <f t="array" ref="D433">IF(
    ROW()-ROW($D$8)+1 &lt;= ROWS(_xlfn.ANCHORARRAY(_Helper_FilterResults!$A$1)),
    INDEX(_xlfn.ANCHORARRAY(_Helper_FilterResults!$A$1), ROW()-ROW($D$8)+1, 1),
    ""
)</f>
        <v>106430779</v>
      </c>
      <c r="E433" s="5" t="str" cm="1">
        <f t="array" ref="E433">IF(
    ROW()-ROW($D$8)+1 &lt;= ROWS(_xlfn.ANCHORARRAY(_Helper_FilterResults!$A$1)),
    INDEX(_xlfn.ANCHORARRAY(_Helper_FilterResults!$A$1), ROW()-ROW($D$8)+1, 2),
    ""
)</f>
        <v>GOOD SAMARITAN HOSPITAL-SAN JOSE</v>
      </c>
      <c r="F433" s="5" t="str" cm="1">
        <f t="array" ref="F433">IF(
    ROW()-ROW($D$8)+1 &lt;= ROWS(_xlfn.ANCHORARRAY(_Helper_FilterResults!$A$1)),
    INDEX(_xlfn.ANCHORARRAY(_Helper_FilterResults!$A$1), ROW()-ROW($D$8)+1, 3),
    ""
)</f>
        <v>2425 SAMARITAN DRIVE</v>
      </c>
      <c r="G433" s="5" t="str" cm="1">
        <f t="array" ref="G433">IF(
    ROW()-ROW($D$8)+1 &lt;= ROWS(_xlfn.ANCHORARRAY(_Helper_FilterResults!$A$1)),
    INDEX(_xlfn.ANCHORARRAY(_Helper_FilterResults!$A$1), ROW()-ROW($D$8)+1, 4),
    ""
)</f>
        <v>SAN JOSE</v>
      </c>
      <c r="H433" s="5" cm="1">
        <f t="array" ref="H433">IF(
    ROW()-ROW($D$8)+1 &lt;= ROWS(_xlfn.ANCHORARRAY(_Helper_FilterResults!$A$1)),
    INDEX(_xlfn.ANCHORARRAY(_Helper_FilterResults!$A$1), ROW()-ROW($D$8)+1, 5),
    ""
)</f>
        <v>95124</v>
      </c>
      <c r="I433" s="28" t="str" cm="1">
        <f t="array" ref="I433">IF(
    ROW()-ROW($D$8)+1 &lt;= ROWS(_xlfn.ANCHORARRAY(_Helper_FilterResults!$A$1)),
    INDEX(_xlfn.ANCHORARRAY(_Helper_FilterResults!$A$1), ROW()-ROW($D$8)+1, 6),
    ""
)</f>
        <v>District 28</v>
      </c>
      <c r="J433" s="28" t="str" cm="1">
        <f t="array" ref="J433">IF(
    ROW()-ROW($D$8)+1 &lt;= ROWS(_xlfn.ANCHORARRAY(_Helper_FilterResults!$A$1)),
    INDEX(_xlfn.ANCHORARRAY(_Helper_FilterResults!$A$1), ROW()-ROW($D$8)+1, 7),
    ""
)</f>
        <v>District 15</v>
      </c>
      <c r="K433" s="28" t="str" cm="1">
        <f t="array" ref="K433">IF(
    ROW()-ROW($D$8)+1 &lt;= ROWS(_xlfn.ANCHORARRAY(_Helper_FilterResults!$A$1)),
    INDEX(_xlfn.ANCHORARRAY(_Helper_FilterResults!$A$1), ROW()-ROW($D$8)+1, 8),
    ""
)</f>
        <v>District 16</v>
      </c>
      <c r="L433" s="28" t="str" cm="1">
        <f t="array" ref="L433">IF(
    ROW()-ROW($D$8)+1 &lt;= ROWS(_xlfn.ANCHORARRAY(_Helper_FilterResults!$A$1)),
    INDEX(_xlfn.ANCHORARRAY(_Helper_FilterResults!$A$1), ROW()-ROW($D$8)+1, 9),
    ""
)</f>
        <v>District 16</v>
      </c>
      <c r="M433" s="28" t="str" cm="1">
        <f t="array" ref="M433">IF(
    ROW()-ROW($D$8)+1 &lt;= ROWS(_xlfn.ANCHORARRAY(_Helper_FilterResults!$A$1)),
    INDEX(_xlfn.ANCHORARRAY(_Helper_FilterResults!$A$1), ROW()-ROW($D$8)+1, 10),
    ""
)</f>
        <v>No</v>
      </c>
      <c r="N433" s="34" t="str" cm="1">
        <f t="array" ref="N433">IF(
    ROW()-ROW($D$8)+1 &lt;= ROWS(_xlfn.ANCHORARRAY(_Helper_FilterResults!$A$1)),
    INDEX(_xlfn.ANCHORARRAY(_Helper_FilterResults!$A$1), ROW()-ROW($D$8)+1, 11),
    ""
)</f>
        <v>No</v>
      </c>
      <c r="O433" s="28" t="str" cm="1">
        <f t="array" ref="O433">IF(
    ROW()-ROW($D$8)+1 &lt;= ROWS(_xlfn.ANCHORARRAY(_Helper_FilterResults!$A$1)),
    INDEX(_xlfn.ANCHORARRAY(_Helper_FilterResults!$A$1), ROW()-ROW($D$8)+1, 12),
    ""
)</f>
        <v>NA</v>
      </c>
      <c r="P433" s="33" t="str" cm="1">
        <f t="array" ref="P433">IF(
    ROW()-ROW($D$8)+1 &lt;= ROWS(_xlfn.ANCHORARRAY(_Helper_FilterResults!$A$1)),
    INDEX(_xlfn.ANCHORARRAY(_Helper_FilterResults!$A$1), ROW()-ROW($D$8)+1, 13),
    ""
)</f>
        <v>General Acute Care Hospital</v>
      </c>
      <c r="Q433" s="33" t="str" cm="1">
        <f t="array" ref="Q433">IF(
    ROW()-ROW($D$8)+1 &lt;= ROWS(_xlfn.ANCHORARRAY(_Helper_FilterResults!$A$1)),
    INDEX(_xlfn.ANCHORARRAY(_Helper_FilterResults!$A$1), ROW()-ROW($D$8)+1, 14),
    ""
)</f>
        <v>Investor - Corporation</v>
      </c>
    </row>
    <row r="434" spans="4:17" x14ac:dyDescent="0.3">
      <c r="D434" s="5" cm="1">
        <f t="array" ref="D434">IF(
    ROW()-ROW($D$8)+1 &lt;= ROWS(_xlfn.ANCHORARRAY(_Helper_FilterResults!$A$1)),
    INDEX(_xlfn.ANCHORARRAY(_Helper_FilterResults!$A$1), ROW()-ROW($D$8)+1, 1),
    ""
)</f>
        <v>106430837</v>
      </c>
      <c r="E434" s="5" t="str" cm="1">
        <f t="array" ref="E434">IF(
    ROW()-ROW($D$8)+1 &lt;= ROWS(_xlfn.ANCHORARRAY(_Helper_FilterResults!$A$1)),
    INDEX(_xlfn.ANCHORARRAY(_Helper_FilterResults!$A$1), ROW()-ROW($D$8)+1, 2),
    ""
)</f>
        <v>O'CONNOR HOSPITAL</v>
      </c>
      <c r="F434" s="5" t="str" cm="1">
        <f t="array" ref="F434">IF(
    ROW()-ROW($D$8)+1 &lt;= ROWS(_xlfn.ANCHORARRAY(_Helper_FilterResults!$A$1)),
    INDEX(_xlfn.ANCHORARRAY(_Helper_FilterResults!$A$1), ROW()-ROW($D$8)+1, 3),
    ""
)</f>
        <v>2105 FOREST AVENUE</v>
      </c>
      <c r="G434" s="5" t="str" cm="1">
        <f t="array" ref="G434">IF(
    ROW()-ROW($D$8)+1 &lt;= ROWS(_xlfn.ANCHORARRAY(_Helper_FilterResults!$A$1)),
    INDEX(_xlfn.ANCHORARRAY(_Helper_FilterResults!$A$1), ROW()-ROW($D$8)+1, 4),
    ""
)</f>
        <v>SAN JOSE</v>
      </c>
      <c r="H434" s="5" cm="1">
        <f t="array" ref="H434">IF(
    ROW()-ROW($D$8)+1 &lt;= ROWS(_xlfn.ANCHORARRAY(_Helper_FilterResults!$A$1)),
    INDEX(_xlfn.ANCHORARRAY(_Helper_FilterResults!$A$1), ROW()-ROW($D$8)+1, 5),
    ""
)</f>
        <v>95128</v>
      </c>
      <c r="I434" s="28" t="str" cm="1">
        <f t="array" ref="I434">IF(
    ROW()-ROW($D$8)+1 &lt;= ROWS(_xlfn.ANCHORARRAY(_Helper_FilterResults!$A$1)),
    INDEX(_xlfn.ANCHORARRAY(_Helper_FilterResults!$A$1), ROW()-ROW($D$8)+1, 6),
    ""
)</f>
        <v>District 26</v>
      </c>
      <c r="J434" s="28" t="str" cm="1">
        <f t="array" ref="J434">IF(
    ROW()-ROW($D$8)+1 &lt;= ROWS(_xlfn.ANCHORARRAY(_Helper_FilterResults!$A$1)),
    INDEX(_xlfn.ANCHORARRAY(_Helper_FilterResults!$A$1), ROW()-ROW($D$8)+1, 7),
    ""
)</f>
        <v>District 15</v>
      </c>
      <c r="K434" s="28" t="str" cm="1">
        <f t="array" ref="K434">IF(
    ROW()-ROW($D$8)+1 &lt;= ROWS(_xlfn.ANCHORARRAY(_Helper_FilterResults!$A$1)),
    INDEX(_xlfn.ANCHORARRAY(_Helper_FilterResults!$A$1), ROW()-ROW($D$8)+1, 8),
    ""
)</f>
        <v>District 17</v>
      </c>
      <c r="L434" s="28" t="str" cm="1">
        <f t="array" ref="L434">IF(
    ROW()-ROW($D$8)+1 &lt;= ROWS(_xlfn.ANCHORARRAY(_Helper_FilterResults!$A$1)),
    INDEX(_xlfn.ANCHORARRAY(_Helper_FilterResults!$A$1), ROW()-ROW($D$8)+1, 9),
    ""
)</f>
        <v>District 17</v>
      </c>
      <c r="M434" s="28" t="str" cm="1">
        <f t="array" ref="M434">IF(
    ROW()-ROW($D$8)+1 &lt;= ROWS(_xlfn.ANCHORARRAY(_Helper_FilterResults!$A$1)),
    INDEX(_xlfn.ANCHORARRAY(_Helper_FilterResults!$A$1), ROW()-ROW($D$8)+1, 10),
    ""
)</f>
        <v>No</v>
      </c>
      <c r="N434" s="34" t="str" cm="1">
        <f t="array" ref="N434">IF(
    ROW()-ROW($D$8)+1 &lt;= ROWS(_xlfn.ANCHORARRAY(_Helper_FilterResults!$A$1)),
    INDEX(_xlfn.ANCHORARRAY(_Helper_FilterResults!$A$1), ROW()-ROW($D$8)+1, 11),
    ""
)</f>
        <v>No</v>
      </c>
      <c r="O434" s="28" t="str" cm="1">
        <f t="array" ref="O434">IF(
    ROW()-ROW($D$8)+1 &lt;= ROWS(_xlfn.ANCHORARRAY(_Helper_FilterResults!$A$1)),
    INDEX(_xlfn.ANCHORARRAY(_Helper_FilterResults!$A$1), ROW()-ROW($D$8)+1, 12),
    ""
)</f>
        <v>NA</v>
      </c>
      <c r="P434" s="33" t="str" cm="1">
        <f t="array" ref="P434">IF(
    ROW()-ROW($D$8)+1 &lt;= ROWS(_xlfn.ANCHORARRAY(_Helper_FilterResults!$A$1)),
    INDEX(_xlfn.ANCHORARRAY(_Helper_FilterResults!$A$1), ROW()-ROW($D$8)+1, 13),
    ""
)</f>
        <v>General Acute Care Hospital</v>
      </c>
      <c r="Q434" s="33" t="str" cm="1">
        <f t="array" ref="Q434">IF(
    ROW()-ROW($D$8)+1 &lt;= ROWS(_xlfn.ANCHORARRAY(_Helper_FilterResults!$A$1)),
    INDEX(_xlfn.ANCHORARRAY(_Helper_FilterResults!$A$1), ROW()-ROW($D$8)+1, 14),
    ""
)</f>
        <v>City or County</v>
      </c>
    </row>
    <row r="435" spans="4:17" x14ac:dyDescent="0.3">
      <c r="D435" s="5" cm="1">
        <f t="array" ref="D435">IF(
    ROW()-ROW($D$8)+1 &lt;= ROWS(_xlfn.ANCHORARRAY(_Helper_FilterResults!$A$1)),
    INDEX(_xlfn.ANCHORARRAY(_Helper_FilterResults!$A$1), ROW()-ROW($D$8)+1, 1),
    ""
)</f>
        <v>106430883</v>
      </c>
      <c r="E435" s="5" t="str" cm="1">
        <f t="array" ref="E435">IF(
    ROW()-ROW($D$8)+1 &lt;= ROWS(_xlfn.ANCHORARRAY(_Helper_FilterResults!$A$1)),
    INDEX(_xlfn.ANCHORARRAY(_Helper_FilterResults!$A$1), ROW()-ROW($D$8)+1, 2),
    ""
)</f>
        <v>SANTA CLARA VALLEY MEDICAL CENTER</v>
      </c>
      <c r="F435" s="5" t="str" cm="1">
        <f t="array" ref="F435">IF(
    ROW()-ROW($D$8)+1 &lt;= ROWS(_xlfn.ANCHORARRAY(_Helper_FilterResults!$A$1)),
    INDEX(_xlfn.ANCHORARRAY(_Helper_FilterResults!$A$1), ROW()-ROW($D$8)+1, 3),
    ""
)</f>
        <v>751 SOUTH BASCOM AVENUE</v>
      </c>
      <c r="G435" s="5" t="str" cm="1">
        <f t="array" ref="G435">IF(
    ROW()-ROW($D$8)+1 &lt;= ROWS(_xlfn.ANCHORARRAY(_Helper_FilterResults!$A$1)),
    INDEX(_xlfn.ANCHORARRAY(_Helper_FilterResults!$A$1), ROW()-ROW($D$8)+1, 4),
    ""
)</f>
        <v>SAN JOSE</v>
      </c>
      <c r="H435" s="5" t="str" cm="1">
        <f t="array" ref="H435">IF(
    ROW()-ROW($D$8)+1 &lt;= ROWS(_xlfn.ANCHORARRAY(_Helper_FilterResults!$A$1)),
    INDEX(_xlfn.ANCHORARRAY(_Helper_FilterResults!$A$1), ROW()-ROW($D$8)+1, 5),
    ""
)</f>
        <v>95128-2699</v>
      </c>
      <c r="I435" s="28" t="str" cm="1">
        <f t="array" ref="I435">IF(
    ROW()-ROW($D$8)+1 &lt;= ROWS(_xlfn.ANCHORARRAY(_Helper_FilterResults!$A$1)),
    INDEX(_xlfn.ANCHORARRAY(_Helper_FilterResults!$A$1), ROW()-ROW($D$8)+1, 6),
    ""
)</f>
        <v>District 26</v>
      </c>
      <c r="J435" s="28" t="str" cm="1">
        <f t="array" ref="J435">IF(
    ROW()-ROW($D$8)+1 &lt;= ROWS(_xlfn.ANCHORARRAY(_Helper_FilterResults!$A$1)),
    INDEX(_xlfn.ANCHORARRAY(_Helper_FilterResults!$A$1), ROW()-ROW($D$8)+1, 7),
    ""
)</f>
        <v>District 15</v>
      </c>
      <c r="K435" s="28" t="str" cm="1">
        <f t="array" ref="K435">IF(
    ROW()-ROW($D$8)+1 &lt;= ROWS(_xlfn.ANCHORARRAY(_Helper_FilterResults!$A$1)),
    INDEX(_xlfn.ANCHORARRAY(_Helper_FilterResults!$A$1), ROW()-ROW($D$8)+1, 8),
    ""
)</f>
        <v>District 16</v>
      </c>
      <c r="L435" s="28" t="str" cm="1">
        <f t="array" ref="L435">IF(
    ROW()-ROW($D$8)+1 &lt;= ROWS(_xlfn.ANCHORARRAY(_Helper_FilterResults!$A$1)),
    INDEX(_xlfn.ANCHORARRAY(_Helper_FilterResults!$A$1), ROW()-ROW($D$8)+1, 9),
    ""
)</f>
        <v>District 16</v>
      </c>
      <c r="M435" s="28" t="str" cm="1">
        <f t="array" ref="M435">IF(
    ROW()-ROW($D$8)+1 &lt;= ROWS(_xlfn.ANCHORARRAY(_Helper_FilterResults!$A$1)),
    INDEX(_xlfn.ANCHORARRAY(_Helper_FilterResults!$A$1), ROW()-ROW($D$8)+1, 10),
    ""
)</f>
        <v>Yes</v>
      </c>
      <c r="N435" s="34" t="str" cm="1">
        <f t="array" ref="N435">IF(
    ROW()-ROW($D$8)+1 &lt;= ROWS(_xlfn.ANCHORARRAY(_Helper_FilterResults!$A$1)),
    INDEX(_xlfn.ANCHORARRAY(_Helper_FilterResults!$A$1), ROW()-ROW($D$8)+1, 11),
    ""
)</f>
        <v>No</v>
      </c>
      <c r="O435" s="28" t="str" cm="1">
        <f t="array" ref="O435">IF(
    ROW()-ROW($D$8)+1 &lt;= ROWS(_xlfn.ANCHORARRAY(_Helper_FilterResults!$A$1)),
    INDEX(_xlfn.ANCHORARRAY(_Helper_FilterResults!$A$1), ROW()-ROW($D$8)+1, 12),
    ""
)</f>
        <v>Level I &amp; Level II - Ped</v>
      </c>
      <c r="P435" s="33" t="str" cm="1">
        <f t="array" ref="P435">IF(
    ROW()-ROW($D$8)+1 &lt;= ROWS(_xlfn.ANCHORARRAY(_Helper_FilterResults!$A$1)),
    INDEX(_xlfn.ANCHORARRAY(_Helper_FilterResults!$A$1), ROW()-ROW($D$8)+1, 13),
    ""
)</f>
        <v>General Acute Care Hospital</v>
      </c>
      <c r="Q435" s="33" t="str" cm="1">
        <f t="array" ref="Q435">IF(
    ROW()-ROW($D$8)+1 &lt;= ROWS(_xlfn.ANCHORARRAY(_Helper_FilterResults!$A$1)),
    INDEX(_xlfn.ANCHORARRAY(_Helper_FilterResults!$A$1), ROW()-ROW($D$8)+1, 14),
    ""
)</f>
        <v>City or County</v>
      </c>
    </row>
    <row r="436" spans="4:17" x14ac:dyDescent="0.3">
      <c r="D436" s="5" cm="1">
        <f t="array" ref="D436">IF(
    ROW()-ROW($D$8)+1 &lt;= ROWS(_xlfn.ANCHORARRAY(_Helper_FilterResults!$A$1)),
    INDEX(_xlfn.ANCHORARRAY(_Helper_FilterResults!$A$1), ROW()-ROW($D$8)+1, 1),
    ""
)</f>
        <v>106430905</v>
      </c>
      <c r="E436" s="5" t="str" cm="1">
        <f t="array" ref="E436">IF(
    ROW()-ROW($D$8)+1 &lt;= ROWS(_xlfn.ANCHORARRAY(_Helper_FilterResults!$A$1)),
    INDEX(_xlfn.ANCHORARRAY(_Helper_FilterResults!$A$1), ROW()-ROW($D$8)+1, 2),
    ""
)</f>
        <v>STANFORD HEALTH CARE</v>
      </c>
      <c r="F436" s="5" t="str" cm="1">
        <f t="array" ref="F436">IF(
    ROW()-ROW($D$8)+1 &lt;= ROWS(_xlfn.ANCHORARRAY(_Helper_FilterResults!$A$1)),
    INDEX(_xlfn.ANCHORARRAY(_Helper_FilterResults!$A$1), ROW()-ROW($D$8)+1, 3),
    ""
)</f>
        <v>300 PASTEUR DRIVE</v>
      </c>
      <c r="G436" s="5" t="str" cm="1">
        <f t="array" ref="G436">IF(
    ROW()-ROW($D$8)+1 &lt;= ROWS(_xlfn.ANCHORARRAY(_Helper_FilterResults!$A$1)),
    INDEX(_xlfn.ANCHORARRAY(_Helper_FilterResults!$A$1), ROW()-ROW($D$8)+1, 4),
    ""
)</f>
        <v>PALO ALTO</v>
      </c>
      <c r="H436" s="5" cm="1">
        <f t="array" ref="H436">IF(
    ROW()-ROW($D$8)+1 &lt;= ROWS(_xlfn.ANCHORARRAY(_Helper_FilterResults!$A$1)),
    INDEX(_xlfn.ANCHORARRAY(_Helper_FilterResults!$A$1), ROW()-ROW($D$8)+1, 5),
    ""
)</f>
        <v>94305</v>
      </c>
      <c r="I436" s="28" t="str" cm="1">
        <f t="array" ref="I436">IF(
    ROW()-ROW($D$8)+1 &lt;= ROWS(_xlfn.ANCHORARRAY(_Helper_FilterResults!$A$1)),
    INDEX(_xlfn.ANCHORARRAY(_Helper_FilterResults!$A$1), ROW()-ROW($D$8)+1, 6),
    ""
)</f>
        <v>District 23</v>
      </c>
      <c r="J436" s="28" t="str" cm="1">
        <f t="array" ref="J436">IF(
    ROW()-ROW($D$8)+1 &lt;= ROWS(_xlfn.ANCHORARRAY(_Helper_FilterResults!$A$1)),
    INDEX(_xlfn.ANCHORARRAY(_Helper_FilterResults!$A$1), ROW()-ROW($D$8)+1, 7),
    ""
)</f>
        <v>District 13</v>
      </c>
      <c r="K436" s="28" t="str" cm="1">
        <f t="array" ref="K436">IF(
    ROW()-ROW($D$8)+1 &lt;= ROWS(_xlfn.ANCHORARRAY(_Helper_FilterResults!$A$1)),
    INDEX(_xlfn.ANCHORARRAY(_Helper_FilterResults!$A$1), ROW()-ROW($D$8)+1, 8),
    ""
)</f>
        <v>District 16</v>
      </c>
      <c r="L436" s="28" t="str" cm="1">
        <f t="array" ref="L436">IF(
    ROW()-ROW($D$8)+1 &lt;= ROWS(_xlfn.ANCHORARRAY(_Helper_FilterResults!$A$1)),
    INDEX(_xlfn.ANCHORARRAY(_Helper_FilterResults!$A$1), ROW()-ROW($D$8)+1, 9),
    ""
)</f>
        <v>District 16</v>
      </c>
      <c r="M436" s="28" t="str" cm="1">
        <f t="array" ref="M436">IF(
    ROW()-ROW($D$8)+1 &lt;= ROWS(_xlfn.ANCHORARRAY(_Helper_FilterResults!$A$1)),
    INDEX(_xlfn.ANCHORARRAY(_Helper_FilterResults!$A$1), ROW()-ROW($D$8)+1, 10),
    ""
)</f>
        <v>Yes</v>
      </c>
      <c r="N436" s="34" t="str" cm="1">
        <f t="array" ref="N436">IF(
    ROW()-ROW($D$8)+1 &lt;= ROWS(_xlfn.ANCHORARRAY(_Helper_FilterResults!$A$1)),
    INDEX(_xlfn.ANCHORARRAY(_Helper_FilterResults!$A$1), ROW()-ROW($D$8)+1, 11),
    ""
)</f>
        <v>No</v>
      </c>
      <c r="O436" s="28" t="str" cm="1">
        <f t="array" ref="O436">IF(
    ROW()-ROW($D$8)+1 &lt;= ROWS(_xlfn.ANCHORARRAY(_Helper_FilterResults!$A$1)),
    INDEX(_xlfn.ANCHORARRAY(_Helper_FilterResults!$A$1), ROW()-ROW($D$8)+1, 12),
    ""
)</f>
        <v>Level I &amp; Level I - Ped</v>
      </c>
      <c r="P436" s="33" t="str" cm="1">
        <f t="array" ref="P436">IF(
    ROW()-ROW($D$8)+1 &lt;= ROWS(_xlfn.ANCHORARRAY(_Helper_FilterResults!$A$1)),
    INDEX(_xlfn.ANCHORARRAY(_Helper_FilterResults!$A$1), ROW()-ROW($D$8)+1, 13),
    ""
)</f>
        <v>General Acute Care Hospital</v>
      </c>
      <c r="Q436" s="33" t="str" cm="1">
        <f t="array" ref="Q436">IF(
    ROW()-ROW($D$8)+1 &lt;= ROWS(_xlfn.ANCHORARRAY(_Helper_FilterResults!$A$1)),
    INDEX(_xlfn.ANCHORARRAY(_Helper_FilterResults!$A$1), ROW()-ROW($D$8)+1, 14),
    ""
)</f>
        <v>Non-Profit Corporation</v>
      </c>
    </row>
    <row r="437" spans="4:17" x14ac:dyDescent="0.3">
      <c r="D437" s="5" cm="1">
        <f t="array" ref="D437">IF(
    ROW()-ROW($D$8)+1 &lt;= ROWS(_xlfn.ANCHORARRAY(_Helper_FilterResults!$A$1)),
    INDEX(_xlfn.ANCHORARRAY(_Helper_FilterResults!$A$1), ROW()-ROW($D$8)+1, 1),
    ""
)</f>
        <v>106430915</v>
      </c>
      <c r="E437" s="5" t="str" cm="1">
        <f t="array" ref="E437">IF(
    ROW()-ROW($D$8)+1 &lt;= ROWS(_xlfn.ANCHORARRAY(_Helper_FilterResults!$A$1)),
    INDEX(_xlfn.ANCHORARRAY(_Helper_FilterResults!$A$1), ROW()-ROW($D$8)+1, 2),
    ""
)</f>
        <v>MISSION OAKS HOSPITAL</v>
      </c>
      <c r="F437" s="5" t="str" cm="1">
        <f t="array" ref="F437">IF(
    ROW()-ROW($D$8)+1 &lt;= ROWS(_xlfn.ANCHORARRAY(_Helper_FilterResults!$A$1)),
    INDEX(_xlfn.ANCHORARRAY(_Helper_FilterResults!$A$1), ROW()-ROW($D$8)+1, 3),
    ""
)</f>
        <v>15891 LOS GATOS-ALMADEN ROAD</v>
      </c>
      <c r="G437" s="5" t="str" cm="1">
        <f t="array" ref="G437">IF(
    ROW()-ROW($D$8)+1 &lt;= ROWS(_xlfn.ANCHORARRAY(_Helper_FilterResults!$A$1)),
    INDEX(_xlfn.ANCHORARRAY(_Helper_FilterResults!$A$1), ROW()-ROW($D$8)+1, 4),
    ""
)</f>
        <v>LOS GATOS</v>
      </c>
      <c r="H437" s="5" cm="1">
        <f t="array" ref="H437">IF(
    ROW()-ROW($D$8)+1 &lt;= ROWS(_xlfn.ANCHORARRAY(_Helper_FilterResults!$A$1)),
    INDEX(_xlfn.ANCHORARRAY(_Helper_FilterResults!$A$1), ROW()-ROW($D$8)+1, 5),
    ""
)</f>
        <v>95032</v>
      </c>
      <c r="I437" s="28" t="str" cm="1">
        <f t="array" ref="I437">IF(
    ROW()-ROW($D$8)+1 &lt;= ROWS(_xlfn.ANCHORARRAY(_Helper_FilterResults!$A$1)),
    INDEX(_xlfn.ANCHORARRAY(_Helper_FilterResults!$A$1), ROW()-ROW($D$8)+1, 6),
    ""
)</f>
        <v>District 28</v>
      </c>
      <c r="J437" s="28" t="str" cm="1">
        <f t="array" ref="J437">IF(
    ROW()-ROW($D$8)+1 &lt;= ROWS(_xlfn.ANCHORARRAY(_Helper_FilterResults!$A$1)),
    INDEX(_xlfn.ANCHORARRAY(_Helper_FilterResults!$A$1), ROW()-ROW($D$8)+1, 7),
    ""
)</f>
        <v>District 13</v>
      </c>
      <c r="K437" s="28" t="str" cm="1">
        <f t="array" ref="K437">IF(
    ROW()-ROW($D$8)+1 &lt;= ROWS(_xlfn.ANCHORARRAY(_Helper_FilterResults!$A$1)),
    INDEX(_xlfn.ANCHORARRAY(_Helper_FilterResults!$A$1), ROW()-ROW($D$8)+1, 8),
    ""
)</f>
        <v>District 16</v>
      </c>
      <c r="L437" s="28" t="str" cm="1">
        <f t="array" ref="L437">IF(
    ROW()-ROW($D$8)+1 &lt;= ROWS(_xlfn.ANCHORARRAY(_Helper_FilterResults!$A$1)),
    INDEX(_xlfn.ANCHORARRAY(_Helper_FilterResults!$A$1), ROW()-ROW($D$8)+1, 9),
    ""
)</f>
        <v>District 16</v>
      </c>
      <c r="M437" s="28" t="str" cm="1">
        <f t="array" ref="M437">IF(
    ROW()-ROW($D$8)+1 &lt;= ROWS(_xlfn.ANCHORARRAY(_Helper_FilterResults!$A$1)),
    INDEX(_xlfn.ANCHORARRAY(_Helper_FilterResults!$A$1), ROW()-ROW($D$8)+1, 10),
    ""
)</f>
        <v>No</v>
      </c>
      <c r="N437" s="34" t="str" cm="1">
        <f t="array" ref="N437">IF(
    ROW()-ROW($D$8)+1 &lt;= ROWS(_xlfn.ANCHORARRAY(_Helper_FilterResults!$A$1)),
    INDEX(_xlfn.ANCHORARRAY(_Helper_FilterResults!$A$1), ROW()-ROW($D$8)+1, 11),
    ""
)</f>
        <v>No</v>
      </c>
      <c r="O437" s="28" t="str" cm="1">
        <f t="array" ref="O437">IF(
    ROW()-ROW($D$8)+1 &lt;= ROWS(_xlfn.ANCHORARRAY(_Helper_FilterResults!$A$1)),
    INDEX(_xlfn.ANCHORARRAY(_Helper_FilterResults!$A$1), ROW()-ROW($D$8)+1, 12),
    ""
)</f>
        <v>NA</v>
      </c>
      <c r="P437" s="33" t="str" cm="1">
        <f t="array" ref="P437">IF(
    ROW()-ROW($D$8)+1 &lt;= ROWS(_xlfn.ANCHORARRAY(_Helper_FilterResults!$A$1)),
    INDEX(_xlfn.ANCHORARRAY(_Helper_FilterResults!$A$1), ROW()-ROW($D$8)+1, 13),
    ""
)</f>
        <v>General Acute Care Hospital</v>
      </c>
      <c r="Q437" s="33" t="str" cm="1">
        <f t="array" ref="Q437">IF(
    ROW()-ROW($D$8)+1 &lt;= ROWS(_xlfn.ANCHORARRAY(_Helper_FilterResults!$A$1)),
    INDEX(_xlfn.ANCHORARRAY(_Helper_FilterResults!$A$1), ROW()-ROW($D$8)+1, 14),
    ""
)</f>
        <v>Investor - Corporation</v>
      </c>
    </row>
    <row r="438" spans="4:17" x14ac:dyDescent="0.3">
      <c r="D438" s="5" cm="1">
        <f t="array" ref="D438">IF(
    ROW()-ROW($D$8)+1 &lt;= ROWS(_xlfn.ANCHORARRAY(_Helper_FilterResults!$A$1)),
    INDEX(_xlfn.ANCHORARRAY(_Helper_FilterResults!$A$1), ROW()-ROW($D$8)+1, 1),
    ""
)</f>
        <v>106431506</v>
      </c>
      <c r="E438" s="5" t="str" cm="1">
        <f t="array" ref="E438">IF(
    ROW()-ROW($D$8)+1 &lt;= ROWS(_xlfn.ANCHORARRAY(_Helper_FilterResults!$A$1)),
    INDEX(_xlfn.ANCHORARRAY(_Helper_FilterResults!$A$1), ROW()-ROW($D$8)+1, 2),
    ""
)</f>
        <v>KAISER FOUNDATION HOSPITAL - SAN JOSE</v>
      </c>
      <c r="F438" s="5" t="str" cm="1">
        <f t="array" ref="F438">IF(
    ROW()-ROW($D$8)+1 &lt;= ROWS(_xlfn.ANCHORARRAY(_Helper_FilterResults!$A$1)),
    INDEX(_xlfn.ANCHORARRAY(_Helper_FilterResults!$A$1), ROW()-ROW($D$8)+1, 3),
    ""
)</f>
        <v>250 HOSPITAL PARKWAY</v>
      </c>
      <c r="G438" s="5" t="str" cm="1">
        <f t="array" ref="G438">IF(
    ROW()-ROW($D$8)+1 &lt;= ROWS(_xlfn.ANCHORARRAY(_Helper_FilterResults!$A$1)),
    INDEX(_xlfn.ANCHORARRAY(_Helper_FilterResults!$A$1), ROW()-ROW($D$8)+1, 4),
    ""
)</f>
        <v>SAN JOSE</v>
      </c>
      <c r="H438" s="5" cm="1">
        <f t="array" ref="H438">IF(
    ROW()-ROW($D$8)+1 &lt;= ROWS(_xlfn.ANCHORARRAY(_Helper_FilterResults!$A$1)),
    INDEX(_xlfn.ANCHORARRAY(_Helper_FilterResults!$A$1), ROW()-ROW($D$8)+1, 5),
    ""
)</f>
        <v>95119</v>
      </c>
      <c r="I438" s="28" t="str" cm="1">
        <f t="array" ref="I438">IF(
    ROW()-ROW($D$8)+1 &lt;= ROWS(_xlfn.ANCHORARRAY(_Helper_FilterResults!$A$1)),
    INDEX(_xlfn.ANCHORARRAY(_Helper_FilterResults!$A$1), ROW()-ROW($D$8)+1, 6),
    ""
)</f>
        <v>District 28</v>
      </c>
      <c r="J438" s="28" t="str" cm="1">
        <f t="array" ref="J438">IF(
    ROW()-ROW($D$8)+1 &lt;= ROWS(_xlfn.ANCHORARRAY(_Helper_FilterResults!$A$1)),
    INDEX(_xlfn.ANCHORARRAY(_Helper_FilterResults!$A$1), ROW()-ROW($D$8)+1, 7),
    ""
)</f>
        <v>District 15</v>
      </c>
      <c r="K438" s="28" t="str" cm="1">
        <f t="array" ref="K438">IF(
    ROW()-ROW($D$8)+1 &lt;= ROWS(_xlfn.ANCHORARRAY(_Helper_FilterResults!$A$1)),
    INDEX(_xlfn.ANCHORARRAY(_Helper_FilterResults!$A$1), ROW()-ROW($D$8)+1, 8),
    ""
)</f>
        <v>District 19</v>
      </c>
      <c r="L438" s="28" t="str" cm="1">
        <f t="array" ref="L438">IF(
    ROW()-ROW($D$8)+1 &lt;= ROWS(_xlfn.ANCHORARRAY(_Helper_FilterResults!$A$1)),
    INDEX(_xlfn.ANCHORARRAY(_Helper_FilterResults!$A$1), ROW()-ROW($D$8)+1, 9),
    ""
)</f>
        <v>District 19</v>
      </c>
      <c r="M438" s="28" t="str" cm="1">
        <f t="array" ref="M438">IF(
    ROW()-ROW($D$8)+1 &lt;= ROWS(_xlfn.ANCHORARRAY(_Helper_FilterResults!$A$1)),
    INDEX(_xlfn.ANCHORARRAY(_Helper_FilterResults!$A$1), ROW()-ROW($D$8)+1, 10),
    ""
)</f>
        <v>Yes</v>
      </c>
      <c r="N438" s="34" t="str" cm="1">
        <f t="array" ref="N438">IF(
    ROW()-ROW($D$8)+1 &lt;= ROWS(_xlfn.ANCHORARRAY(_Helper_FilterResults!$A$1)),
    INDEX(_xlfn.ANCHORARRAY(_Helper_FilterResults!$A$1), ROW()-ROW($D$8)+1, 11),
    ""
)</f>
        <v>No</v>
      </c>
      <c r="O438" s="28" t="str" cm="1">
        <f t="array" ref="O438">IF(
    ROW()-ROW($D$8)+1 &lt;= ROWS(_xlfn.ANCHORARRAY(_Helper_FilterResults!$A$1)),
    INDEX(_xlfn.ANCHORARRAY(_Helper_FilterResults!$A$1), ROW()-ROW($D$8)+1, 12),
    ""
)</f>
        <v>NA</v>
      </c>
      <c r="P438" s="33" t="str" cm="1">
        <f t="array" ref="P438">IF(
    ROW()-ROW($D$8)+1 &lt;= ROWS(_xlfn.ANCHORARRAY(_Helper_FilterResults!$A$1)),
    INDEX(_xlfn.ANCHORARRAY(_Helper_FilterResults!$A$1), ROW()-ROW($D$8)+1, 13),
    ""
)</f>
        <v>General Acute Care Hospital</v>
      </c>
      <c r="Q438" s="33" t="str" cm="1">
        <f t="array" ref="Q438">IF(
    ROW()-ROW($D$8)+1 &lt;= ROWS(_xlfn.ANCHORARRAY(_Helper_FilterResults!$A$1)),
    INDEX(_xlfn.ANCHORARRAY(_Helper_FilterResults!$A$1), ROW()-ROW($D$8)+1, 14),
    ""
)</f>
        <v>Non-Profit Corporation</v>
      </c>
    </row>
    <row r="439" spans="4:17" x14ac:dyDescent="0.3">
      <c r="D439" s="5" cm="1">
        <f t="array" ref="D439">IF(
    ROW()-ROW($D$8)+1 &lt;= ROWS(_xlfn.ANCHORARRAY(_Helper_FilterResults!$A$1)),
    INDEX(_xlfn.ANCHORARRAY(_Helper_FilterResults!$A$1), ROW()-ROW($D$8)+1, 1),
    ""
)</f>
        <v>106434032</v>
      </c>
      <c r="E439" s="5" t="str" cm="1">
        <f t="array" ref="E439">IF(
    ROW()-ROW($D$8)+1 &lt;= ROWS(_xlfn.ANCHORARRAY(_Helper_FilterResults!$A$1)),
    INDEX(_xlfn.ANCHORARRAY(_Helper_FilterResults!$A$1), ROW()-ROW($D$8)+1, 2),
    ""
)</f>
        <v>SAN JOSE BEHAVIORAL HEALTH</v>
      </c>
      <c r="F439" s="5" t="str" cm="1">
        <f t="array" ref="F439">IF(
    ROW()-ROW($D$8)+1 &lt;= ROWS(_xlfn.ANCHORARRAY(_Helper_FilterResults!$A$1)),
    INDEX(_xlfn.ANCHORARRAY(_Helper_FilterResults!$A$1), ROW()-ROW($D$8)+1, 3),
    ""
)</f>
        <v>455 SILICON VALLEY BOULEVARD</v>
      </c>
      <c r="G439" s="5" t="str" cm="1">
        <f t="array" ref="G439">IF(
    ROW()-ROW($D$8)+1 &lt;= ROWS(_xlfn.ANCHORARRAY(_Helper_FilterResults!$A$1)),
    INDEX(_xlfn.ANCHORARRAY(_Helper_FilterResults!$A$1), ROW()-ROW($D$8)+1, 4),
    ""
)</f>
        <v>SAN JOSE</v>
      </c>
      <c r="H439" s="5" cm="1">
        <f t="array" ref="H439">IF(
    ROW()-ROW($D$8)+1 &lt;= ROWS(_xlfn.ANCHORARRAY(_Helper_FilterResults!$A$1)),
    INDEX(_xlfn.ANCHORARRAY(_Helper_FilterResults!$A$1), ROW()-ROW($D$8)+1, 5),
    ""
)</f>
        <v>95138</v>
      </c>
      <c r="I439" s="28" t="str" cm="1">
        <f t="array" ref="I439">IF(
    ROW()-ROW($D$8)+1 &lt;= ROWS(_xlfn.ANCHORARRAY(_Helper_FilterResults!$A$1)),
    INDEX(_xlfn.ANCHORARRAY(_Helper_FilterResults!$A$1), ROW()-ROW($D$8)+1, 6),
    ""
)</f>
        <v>District 25</v>
      </c>
      <c r="J439" s="28" t="str" cm="1">
        <f t="array" ref="J439">IF(
    ROW()-ROW($D$8)+1 &lt;= ROWS(_xlfn.ANCHORARRAY(_Helper_FilterResults!$A$1)),
    INDEX(_xlfn.ANCHORARRAY(_Helper_FilterResults!$A$1), ROW()-ROW($D$8)+1, 7),
    ""
)</f>
        <v>District 15</v>
      </c>
      <c r="K439" s="28" t="str" cm="1">
        <f t="array" ref="K439">IF(
    ROW()-ROW($D$8)+1 &lt;= ROWS(_xlfn.ANCHORARRAY(_Helper_FilterResults!$A$1)),
    INDEX(_xlfn.ANCHORARRAY(_Helper_FilterResults!$A$1), ROW()-ROW($D$8)+1, 8),
    ""
)</f>
        <v>District 19</v>
      </c>
      <c r="L439" s="28" t="str" cm="1">
        <f t="array" ref="L439">IF(
    ROW()-ROW($D$8)+1 &lt;= ROWS(_xlfn.ANCHORARRAY(_Helper_FilterResults!$A$1)),
    INDEX(_xlfn.ANCHORARRAY(_Helper_FilterResults!$A$1), ROW()-ROW($D$8)+1, 9),
    ""
)</f>
        <v>District 19</v>
      </c>
      <c r="M439" s="28" t="str" cm="1">
        <f t="array" ref="M439">IF(
    ROW()-ROW($D$8)+1 &lt;= ROWS(_xlfn.ANCHORARRAY(_Helper_FilterResults!$A$1)),
    INDEX(_xlfn.ANCHORARRAY(_Helper_FilterResults!$A$1), ROW()-ROW($D$8)+1, 10),
    ""
)</f>
        <v>No</v>
      </c>
      <c r="N439" s="34" t="str" cm="1">
        <f t="array" ref="N439">IF(
    ROW()-ROW($D$8)+1 &lt;= ROWS(_xlfn.ANCHORARRAY(_Helper_FilterResults!$A$1)),
    INDEX(_xlfn.ANCHORARRAY(_Helper_FilterResults!$A$1), ROW()-ROW($D$8)+1, 11),
    ""
)</f>
        <v>No</v>
      </c>
      <c r="O439" s="28" t="str" cm="1">
        <f t="array" ref="O439">IF(
    ROW()-ROW($D$8)+1 &lt;= ROWS(_xlfn.ANCHORARRAY(_Helper_FilterResults!$A$1)),
    INDEX(_xlfn.ANCHORARRAY(_Helper_FilterResults!$A$1), ROW()-ROW($D$8)+1, 12),
    ""
)</f>
        <v>NA</v>
      </c>
      <c r="P439" s="33" t="str" cm="1">
        <f t="array" ref="P439">IF(
    ROW()-ROW($D$8)+1 &lt;= ROWS(_xlfn.ANCHORARRAY(_Helper_FilterResults!$A$1)),
    INDEX(_xlfn.ANCHORARRAY(_Helper_FilterResults!$A$1), ROW()-ROW($D$8)+1, 13),
    ""
)</f>
        <v>Acute Psychiatric Hospital</v>
      </c>
      <c r="Q439" s="33" t="str" cm="1">
        <f t="array" ref="Q439">IF(
    ROW()-ROW($D$8)+1 &lt;= ROWS(_xlfn.ANCHORARRAY(_Helper_FilterResults!$A$1)),
    INDEX(_xlfn.ANCHORARRAY(_Helper_FilterResults!$A$1), ROW()-ROW($D$8)+1, 14),
    ""
)</f>
        <v>Investor - LLC</v>
      </c>
    </row>
    <row r="440" spans="4:17" x14ac:dyDescent="0.3">
      <c r="D440" s="5" cm="1">
        <f t="array" ref="D440">IF(
    ROW()-ROW($D$8)+1 &lt;= ROWS(_xlfn.ANCHORARRAY(_Helper_FilterResults!$A$1)),
    INDEX(_xlfn.ANCHORARRAY(_Helper_FilterResults!$A$1), ROW()-ROW($D$8)+1, 1),
    ""
)</f>
        <v>106434040</v>
      </c>
      <c r="E440" s="5" t="str" cm="1">
        <f t="array" ref="E440">IF(
    ROW()-ROW($D$8)+1 &lt;= ROWS(_xlfn.ANCHORARRAY(_Helper_FilterResults!$A$1)),
    INDEX(_xlfn.ANCHORARRAY(_Helper_FilterResults!$A$1), ROW()-ROW($D$8)+1, 2),
    ""
)</f>
        <v>LUCILE PACKARD CHILDREN'S HOSPITAL STANFORD</v>
      </c>
      <c r="F440" s="5" t="str" cm="1">
        <f t="array" ref="F440">IF(
    ROW()-ROW($D$8)+1 &lt;= ROWS(_xlfn.ANCHORARRAY(_Helper_FilterResults!$A$1)),
    INDEX(_xlfn.ANCHORARRAY(_Helper_FilterResults!$A$1), ROW()-ROW($D$8)+1, 3),
    ""
)</f>
        <v>725 WELCH ROAD</v>
      </c>
      <c r="G440" s="5" t="str" cm="1">
        <f t="array" ref="G440">IF(
    ROW()-ROW($D$8)+1 &lt;= ROWS(_xlfn.ANCHORARRAY(_Helper_FilterResults!$A$1)),
    INDEX(_xlfn.ANCHORARRAY(_Helper_FilterResults!$A$1), ROW()-ROW($D$8)+1, 4),
    ""
)</f>
        <v>PALO ALTO</v>
      </c>
      <c r="H440" s="5" cm="1">
        <f t="array" ref="H440">IF(
    ROW()-ROW($D$8)+1 &lt;= ROWS(_xlfn.ANCHORARRAY(_Helper_FilterResults!$A$1)),
    INDEX(_xlfn.ANCHORARRAY(_Helper_FilterResults!$A$1), ROW()-ROW($D$8)+1, 5),
    ""
)</f>
        <v>94304</v>
      </c>
      <c r="I440" s="28" t="str" cm="1">
        <f t="array" ref="I440">IF(
    ROW()-ROW($D$8)+1 &lt;= ROWS(_xlfn.ANCHORARRAY(_Helper_FilterResults!$A$1)),
    INDEX(_xlfn.ANCHORARRAY(_Helper_FilterResults!$A$1), ROW()-ROW($D$8)+1, 6),
    ""
)</f>
        <v>District 23</v>
      </c>
      <c r="J440" s="28" t="str" cm="1">
        <f t="array" ref="J440">IF(
    ROW()-ROW($D$8)+1 &lt;= ROWS(_xlfn.ANCHORARRAY(_Helper_FilterResults!$A$1)),
    INDEX(_xlfn.ANCHORARRAY(_Helper_FilterResults!$A$1), ROW()-ROW($D$8)+1, 7),
    ""
)</f>
        <v>District 13</v>
      </c>
      <c r="K440" s="28" t="str" cm="1">
        <f t="array" ref="K440">IF(
    ROW()-ROW($D$8)+1 &lt;= ROWS(_xlfn.ANCHORARRAY(_Helper_FilterResults!$A$1)),
    INDEX(_xlfn.ANCHORARRAY(_Helper_FilterResults!$A$1), ROW()-ROW($D$8)+1, 8),
    ""
)</f>
        <v>District 16</v>
      </c>
      <c r="L440" s="28" t="str" cm="1">
        <f t="array" ref="L440">IF(
    ROW()-ROW($D$8)+1 &lt;= ROWS(_xlfn.ANCHORARRAY(_Helper_FilterResults!$A$1)),
    INDEX(_xlfn.ANCHORARRAY(_Helper_FilterResults!$A$1), ROW()-ROW($D$8)+1, 9),
    ""
)</f>
        <v>District 16</v>
      </c>
      <c r="M440" s="28" t="str" cm="1">
        <f t="array" ref="M440">IF(
    ROW()-ROW($D$8)+1 &lt;= ROWS(_xlfn.ANCHORARRAY(_Helper_FilterResults!$A$1)),
    INDEX(_xlfn.ANCHORARRAY(_Helper_FilterResults!$A$1), ROW()-ROW($D$8)+1, 10),
    ""
)</f>
        <v>No</v>
      </c>
      <c r="N440" s="34" t="str" cm="1">
        <f t="array" ref="N440">IF(
    ROW()-ROW($D$8)+1 &lt;= ROWS(_xlfn.ANCHORARRAY(_Helper_FilterResults!$A$1)),
    INDEX(_xlfn.ANCHORARRAY(_Helper_FilterResults!$A$1), ROW()-ROW($D$8)+1, 11),
    ""
)</f>
        <v>No</v>
      </c>
      <c r="O440" s="28" t="str" cm="1">
        <f t="array" ref="O440">IF(
    ROW()-ROW($D$8)+1 &lt;= ROWS(_xlfn.ANCHORARRAY(_Helper_FilterResults!$A$1)),
    INDEX(_xlfn.ANCHORARRAY(_Helper_FilterResults!$A$1), ROW()-ROW($D$8)+1, 12),
    ""
)</f>
        <v>NA</v>
      </c>
      <c r="P440" s="33" t="str" cm="1">
        <f t="array" ref="P440">IF(
    ROW()-ROW($D$8)+1 &lt;= ROWS(_xlfn.ANCHORARRAY(_Helper_FilterResults!$A$1)),
    INDEX(_xlfn.ANCHORARRAY(_Helper_FilterResults!$A$1), ROW()-ROW($D$8)+1, 13),
    ""
)</f>
        <v>General Acute Care Hospital</v>
      </c>
      <c r="Q440" s="33" t="str" cm="1">
        <f t="array" ref="Q440">IF(
    ROW()-ROW($D$8)+1 &lt;= ROWS(_xlfn.ANCHORARRAY(_Helper_FilterResults!$A$1)),
    INDEX(_xlfn.ANCHORARRAY(_Helper_FilterResults!$A$1), ROW()-ROW($D$8)+1, 14),
    ""
)</f>
        <v>Non-Profit Corporation</v>
      </c>
    </row>
    <row r="441" spans="4:17" x14ac:dyDescent="0.3">
      <c r="D441" s="5" cm="1">
        <f t="array" ref="D441">IF(
    ROW()-ROW($D$8)+1 &lt;= ROWS(_xlfn.ANCHORARRAY(_Helper_FilterResults!$A$1)),
    INDEX(_xlfn.ANCHORARRAY(_Helper_FilterResults!$A$1), ROW()-ROW($D$8)+1, 1),
    ""
)</f>
        <v>106434051</v>
      </c>
      <c r="E441" s="5" t="str" cm="1">
        <f t="array" ref="E441">IF(
    ROW()-ROW($D$8)+1 &lt;= ROWS(_xlfn.ANCHORARRAY(_Helper_FilterResults!$A$1)),
    INDEX(_xlfn.ANCHORARRAY(_Helper_FilterResults!$A$1), ROW()-ROW($D$8)+1, 2),
    ""
)</f>
        <v>CHILDREN'S HEALTHCARE ORGANIZATION OF NORTHERN CA - PEDIATRIC HOSPITAL</v>
      </c>
      <c r="F441" s="5" t="str" cm="1">
        <f t="array" ref="F441">IF(
    ROW()-ROW($D$8)+1 &lt;= ROWS(_xlfn.ANCHORARRAY(_Helper_FilterResults!$A$1)),
    INDEX(_xlfn.ANCHORARRAY(_Helper_FilterResults!$A$1), ROW()-ROW($D$8)+1, 3),
    ""
)</f>
        <v>3777 SOUTH BASCOM AVENUE</v>
      </c>
      <c r="G441" s="5" t="str" cm="1">
        <f t="array" ref="G441">IF(
    ROW()-ROW($D$8)+1 &lt;= ROWS(_xlfn.ANCHORARRAY(_Helper_FilterResults!$A$1)),
    INDEX(_xlfn.ANCHORARRAY(_Helper_FilterResults!$A$1), ROW()-ROW($D$8)+1, 4),
    ""
)</f>
        <v>CAMPBELL</v>
      </c>
      <c r="H441" s="5" cm="1">
        <f t="array" ref="H441">IF(
    ROW()-ROW($D$8)+1 &lt;= ROWS(_xlfn.ANCHORARRAY(_Helper_FilterResults!$A$1)),
    INDEX(_xlfn.ANCHORARRAY(_Helper_FilterResults!$A$1), ROW()-ROW($D$8)+1, 5),
    ""
)</f>
        <v>95008</v>
      </c>
      <c r="I441" s="28" t="str" cm="1">
        <f t="array" ref="I441">IF(
    ROW()-ROW($D$8)+1 &lt;= ROWS(_xlfn.ANCHORARRAY(_Helper_FilterResults!$A$1)),
    INDEX(_xlfn.ANCHORARRAY(_Helper_FilterResults!$A$1), ROW()-ROW($D$8)+1, 6),
    ""
)</f>
        <v>District 23</v>
      </c>
      <c r="J441" s="28" t="str" cm="1">
        <f t="array" ref="J441">IF(
    ROW()-ROW($D$8)+1 &lt;= ROWS(_xlfn.ANCHORARRAY(_Helper_FilterResults!$A$1)),
    INDEX(_xlfn.ANCHORARRAY(_Helper_FilterResults!$A$1), ROW()-ROW($D$8)+1, 7),
    ""
)</f>
        <v>District 13</v>
      </c>
      <c r="K441" s="28" t="str" cm="1">
        <f t="array" ref="K441">IF(
    ROW()-ROW($D$8)+1 &lt;= ROWS(_xlfn.ANCHORARRAY(_Helper_FilterResults!$A$1)),
    INDEX(_xlfn.ANCHORARRAY(_Helper_FilterResults!$A$1), ROW()-ROW($D$8)+1, 8),
    ""
)</f>
        <v>District 16</v>
      </c>
      <c r="L441" s="28" t="str" cm="1">
        <f t="array" ref="L441">IF(
    ROW()-ROW($D$8)+1 &lt;= ROWS(_xlfn.ANCHORARRAY(_Helper_FilterResults!$A$1)),
    INDEX(_xlfn.ANCHORARRAY(_Helper_FilterResults!$A$1), ROW()-ROW($D$8)+1, 9),
    ""
)</f>
        <v>District 16</v>
      </c>
      <c r="M441" s="28" t="str" cm="1">
        <f t="array" ref="M441">IF(
    ROW()-ROW($D$8)+1 &lt;= ROWS(_xlfn.ANCHORARRAY(_Helper_FilterResults!$A$1)),
    INDEX(_xlfn.ANCHORARRAY(_Helper_FilterResults!$A$1), ROW()-ROW($D$8)+1, 10),
    ""
)</f>
        <v>No</v>
      </c>
      <c r="N441" s="34" t="str" cm="1">
        <f t="array" ref="N441">IF(
    ROW()-ROW($D$8)+1 &lt;= ROWS(_xlfn.ANCHORARRAY(_Helper_FilterResults!$A$1)),
    INDEX(_xlfn.ANCHORARRAY(_Helper_FilterResults!$A$1), ROW()-ROW($D$8)+1, 11),
    ""
)</f>
        <v>No</v>
      </c>
      <c r="O441" s="28" t="str" cm="1">
        <f t="array" ref="O441">IF(
    ROW()-ROW($D$8)+1 &lt;= ROWS(_xlfn.ANCHORARRAY(_Helper_FilterResults!$A$1)),
    INDEX(_xlfn.ANCHORARRAY(_Helper_FilterResults!$A$1), ROW()-ROW($D$8)+1, 12),
    ""
)</f>
        <v>NA</v>
      </c>
      <c r="P441" s="33" t="str" cm="1">
        <f t="array" ref="P441">IF(
    ROW()-ROW($D$8)+1 &lt;= ROWS(_xlfn.ANCHORARRAY(_Helper_FilterResults!$A$1)),
    INDEX(_xlfn.ANCHORARRAY(_Helper_FilterResults!$A$1), ROW()-ROW($D$8)+1, 13),
    ""
)</f>
        <v>General Acute Care Hospital</v>
      </c>
      <c r="Q441" s="33" t="str" cm="1">
        <f t="array" ref="Q441">IF(
    ROW()-ROW($D$8)+1 &lt;= ROWS(_xlfn.ANCHORARRAY(_Helper_FilterResults!$A$1)),
    INDEX(_xlfn.ANCHORARRAY(_Helper_FilterResults!$A$1), ROW()-ROW($D$8)+1, 14),
    ""
)</f>
        <v>Investor - LLC</v>
      </c>
    </row>
    <row r="442" spans="4:17" x14ac:dyDescent="0.3">
      <c r="D442" s="5" cm="1">
        <f t="array" ref="D442">IF(
    ROW()-ROW($D$8)+1 &lt;= ROWS(_xlfn.ANCHORARRAY(_Helper_FilterResults!$A$1)),
    INDEX(_xlfn.ANCHORARRAY(_Helper_FilterResults!$A$1), ROW()-ROW($D$8)+1, 1),
    ""
)</f>
        <v>106434138</v>
      </c>
      <c r="E442" s="5" t="str" cm="1">
        <f t="array" ref="E442">IF(
    ROW()-ROW($D$8)+1 &lt;= ROWS(_xlfn.ANCHORARRAY(_Helper_FilterResults!$A$1)),
    INDEX(_xlfn.ANCHORARRAY(_Helper_FilterResults!$A$1), ROW()-ROW($D$8)+1, 2),
    ""
)</f>
        <v>ST. LOUISE REGIONAL HOSPITAL</v>
      </c>
      <c r="F442" s="5" t="str" cm="1">
        <f t="array" ref="F442">IF(
    ROW()-ROW($D$8)+1 &lt;= ROWS(_xlfn.ANCHORARRAY(_Helper_FilterResults!$A$1)),
    INDEX(_xlfn.ANCHORARRAY(_Helper_FilterResults!$A$1), ROW()-ROW($D$8)+1, 3),
    ""
)</f>
        <v>9400 NO NAME UNO</v>
      </c>
      <c r="G442" s="5" t="str" cm="1">
        <f t="array" ref="G442">IF(
    ROW()-ROW($D$8)+1 &lt;= ROWS(_xlfn.ANCHORARRAY(_Helper_FilterResults!$A$1)),
    INDEX(_xlfn.ANCHORARRAY(_Helper_FilterResults!$A$1), ROW()-ROW($D$8)+1, 4),
    ""
)</f>
        <v>GILROY</v>
      </c>
      <c r="H442" s="5" cm="1">
        <f t="array" ref="H442">IF(
    ROW()-ROW($D$8)+1 &lt;= ROWS(_xlfn.ANCHORARRAY(_Helper_FilterResults!$A$1)),
    INDEX(_xlfn.ANCHORARRAY(_Helper_FilterResults!$A$1), ROW()-ROW($D$8)+1, 5),
    ""
)</f>
        <v>95020</v>
      </c>
      <c r="I442" s="28" t="str" cm="1">
        <f t="array" ref="I442">IF(
    ROW()-ROW($D$8)+1 &lt;= ROWS(_xlfn.ANCHORARRAY(_Helper_FilterResults!$A$1)),
    INDEX(_xlfn.ANCHORARRAY(_Helper_FilterResults!$A$1), ROW()-ROW($D$8)+1, 6),
    ""
)</f>
        <v>District 29</v>
      </c>
      <c r="J442" s="28" t="str" cm="1">
        <f t="array" ref="J442">IF(
    ROW()-ROW($D$8)+1 &lt;= ROWS(_xlfn.ANCHORARRAY(_Helper_FilterResults!$A$1)),
    INDEX(_xlfn.ANCHORARRAY(_Helper_FilterResults!$A$1), ROW()-ROW($D$8)+1, 7),
    ""
)</f>
        <v>District 15</v>
      </c>
      <c r="K442" s="28" t="str" cm="1">
        <f t="array" ref="K442">IF(
    ROW()-ROW($D$8)+1 &lt;= ROWS(_xlfn.ANCHORARRAY(_Helper_FilterResults!$A$1)),
    INDEX(_xlfn.ANCHORARRAY(_Helper_FilterResults!$A$1), ROW()-ROW($D$8)+1, 8),
    ""
)</f>
        <v>District 18</v>
      </c>
      <c r="L442" s="28" t="str" cm="1">
        <f t="array" ref="L442">IF(
    ROW()-ROW($D$8)+1 &lt;= ROWS(_xlfn.ANCHORARRAY(_Helper_FilterResults!$A$1)),
    INDEX(_xlfn.ANCHORARRAY(_Helper_FilterResults!$A$1), ROW()-ROW($D$8)+1, 9),
    ""
)</f>
        <v>District 18</v>
      </c>
      <c r="M442" s="28" t="str" cm="1">
        <f t="array" ref="M442">IF(
    ROW()-ROW($D$8)+1 &lt;= ROWS(_xlfn.ANCHORARRAY(_Helper_FilterResults!$A$1)),
    INDEX(_xlfn.ANCHORARRAY(_Helper_FilterResults!$A$1), ROW()-ROW($D$8)+1, 10),
    ""
)</f>
        <v>No</v>
      </c>
      <c r="N442" s="34" t="str" cm="1">
        <f t="array" ref="N442">IF(
    ROW()-ROW($D$8)+1 &lt;= ROWS(_xlfn.ANCHORARRAY(_Helper_FilterResults!$A$1)),
    INDEX(_xlfn.ANCHORARRAY(_Helper_FilterResults!$A$1), ROW()-ROW($D$8)+1, 11),
    ""
)</f>
        <v>No</v>
      </c>
      <c r="O442" s="28" t="str" cm="1">
        <f t="array" ref="O442">IF(
    ROW()-ROW($D$8)+1 &lt;= ROWS(_xlfn.ANCHORARRAY(_Helper_FilterResults!$A$1)),
    INDEX(_xlfn.ANCHORARRAY(_Helper_FilterResults!$A$1), ROW()-ROW($D$8)+1, 12),
    ""
)</f>
        <v>NA</v>
      </c>
      <c r="P442" s="33" t="str" cm="1">
        <f t="array" ref="P442">IF(
    ROW()-ROW($D$8)+1 &lt;= ROWS(_xlfn.ANCHORARRAY(_Helper_FilterResults!$A$1)),
    INDEX(_xlfn.ANCHORARRAY(_Helper_FilterResults!$A$1), ROW()-ROW($D$8)+1, 13),
    ""
)</f>
        <v>General Acute Care Hospital</v>
      </c>
      <c r="Q442" s="33" t="str" cm="1">
        <f t="array" ref="Q442">IF(
    ROW()-ROW($D$8)+1 &lt;= ROWS(_xlfn.ANCHORARRAY(_Helper_FilterResults!$A$1)),
    INDEX(_xlfn.ANCHORARRAY(_Helper_FilterResults!$A$1), ROW()-ROW($D$8)+1, 14),
    ""
)</f>
        <v>City or County</v>
      </c>
    </row>
    <row r="443" spans="4:17" x14ac:dyDescent="0.3">
      <c r="D443" s="5" cm="1">
        <f t="array" ref="D443">IF(
    ROW()-ROW($D$8)+1 &lt;= ROWS(_xlfn.ANCHORARRAY(_Helper_FilterResults!$A$1)),
    INDEX(_xlfn.ANCHORARRAY(_Helper_FilterResults!$A$1), ROW()-ROW($D$8)+1, 1),
    ""
)</f>
        <v>106434153</v>
      </c>
      <c r="E443" s="5" t="str" cm="1">
        <f t="array" ref="E443">IF(
    ROW()-ROW($D$8)+1 &lt;= ROWS(_xlfn.ANCHORARRAY(_Helper_FilterResults!$A$1)),
    INDEX(_xlfn.ANCHORARRAY(_Helper_FilterResults!$A$1), ROW()-ROW($D$8)+1, 2),
    ""
)</f>
        <v>KAISER FOUNDATION HOSPITAL - SANTA CLARA</v>
      </c>
      <c r="F443" s="5" t="str" cm="1">
        <f t="array" ref="F443">IF(
    ROW()-ROW($D$8)+1 &lt;= ROWS(_xlfn.ANCHORARRAY(_Helper_FilterResults!$A$1)),
    INDEX(_xlfn.ANCHORARRAY(_Helper_FilterResults!$A$1), ROW()-ROW($D$8)+1, 3),
    ""
)</f>
        <v>700 LAWRENCE EXPRESSWAY</v>
      </c>
      <c r="G443" s="5" t="str" cm="1">
        <f t="array" ref="G443">IF(
    ROW()-ROW($D$8)+1 &lt;= ROWS(_xlfn.ANCHORARRAY(_Helper_FilterResults!$A$1)),
    INDEX(_xlfn.ANCHORARRAY(_Helper_FilterResults!$A$1), ROW()-ROW($D$8)+1, 4),
    ""
)</f>
        <v>SANTA CLARA</v>
      </c>
      <c r="H443" s="5" cm="1">
        <f t="array" ref="H443">IF(
    ROW()-ROW($D$8)+1 &lt;= ROWS(_xlfn.ANCHORARRAY(_Helper_FilterResults!$A$1)),
    INDEX(_xlfn.ANCHORARRAY(_Helper_FilterResults!$A$1), ROW()-ROW($D$8)+1, 5),
    ""
)</f>
        <v>95051</v>
      </c>
      <c r="I443" s="28" t="str" cm="1">
        <f t="array" ref="I443">IF(
    ROW()-ROW($D$8)+1 &lt;= ROWS(_xlfn.ANCHORARRAY(_Helper_FilterResults!$A$1)),
    INDEX(_xlfn.ANCHORARRAY(_Helper_FilterResults!$A$1), ROW()-ROW($D$8)+1, 6),
    ""
)</f>
        <v>District 26</v>
      </c>
      <c r="J443" s="28" t="str" cm="1">
        <f t="array" ref="J443">IF(
    ROW()-ROW($D$8)+1 &lt;= ROWS(_xlfn.ANCHORARRAY(_Helper_FilterResults!$A$1)),
    INDEX(_xlfn.ANCHORARRAY(_Helper_FilterResults!$A$1), ROW()-ROW($D$8)+1, 7),
    ""
)</f>
        <v>District 10</v>
      </c>
      <c r="K443" s="28" t="str" cm="1">
        <f t="array" ref="K443">IF(
    ROW()-ROW($D$8)+1 &lt;= ROWS(_xlfn.ANCHORARRAY(_Helper_FilterResults!$A$1)),
    INDEX(_xlfn.ANCHORARRAY(_Helper_FilterResults!$A$1), ROW()-ROW($D$8)+1, 8),
    ""
)</f>
        <v>District 17</v>
      </c>
      <c r="L443" s="28" t="str" cm="1">
        <f t="array" ref="L443">IF(
    ROW()-ROW($D$8)+1 &lt;= ROWS(_xlfn.ANCHORARRAY(_Helper_FilterResults!$A$1)),
    INDEX(_xlfn.ANCHORARRAY(_Helper_FilterResults!$A$1), ROW()-ROW($D$8)+1, 9),
    ""
)</f>
        <v>District 17</v>
      </c>
      <c r="M443" s="28" t="str" cm="1">
        <f t="array" ref="M443">IF(
    ROW()-ROW($D$8)+1 &lt;= ROWS(_xlfn.ANCHORARRAY(_Helper_FilterResults!$A$1)),
    INDEX(_xlfn.ANCHORARRAY(_Helper_FilterResults!$A$1), ROW()-ROW($D$8)+1, 10),
    ""
)</f>
        <v>Yes</v>
      </c>
      <c r="N443" s="34" t="str" cm="1">
        <f t="array" ref="N443">IF(
    ROW()-ROW($D$8)+1 &lt;= ROWS(_xlfn.ANCHORARRAY(_Helper_FilterResults!$A$1)),
    INDEX(_xlfn.ANCHORARRAY(_Helper_FilterResults!$A$1), ROW()-ROW($D$8)+1, 11),
    ""
)</f>
        <v>No</v>
      </c>
      <c r="O443" s="28" t="str" cm="1">
        <f t="array" ref="O443">IF(
    ROW()-ROW($D$8)+1 &lt;= ROWS(_xlfn.ANCHORARRAY(_Helper_FilterResults!$A$1)),
    INDEX(_xlfn.ANCHORARRAY(_Helper_FilterResults!$A$1), ROW()-ROW($D$8)+1, 12),
    ""
)</f>
        <v>NA</v>
      </c>
      <c r="P443" s="33" t="str" cm="1">
        <f t="array" ref="P443">IF(
    ROW()-ROW($D$8)+1 &lt;= ROWS(_xlfn.ANCHORARRAY(_Helper_FilterResults!$A$1)),
    INDEX(_xlfn.ANCHORARRAY(_Helper_FilterResults!$A$1), ROW()-ROW($D$8)+1, 13),
    ""
)</f>
        <v>General Acute Care Hospital</v>
      </c>
      <c r="Q443" s="33" t="str" cm="1">
        <f t="array" ref="Q443">IF(
    ROW()-ROW($D$8)+1 &lt;= ROWS(_xlfn.ANCHORARRAY(_Helper_FilterResults!$A$1)),
    INDEX(_xlfn.ANCHORARRAY(_Helper_FilterResults!$A$1), ROW()-ROW($D$8)+1, 14),
    ""
)</f>
        <v>Non-Profit Corporation</v>
      </c>
    </row>
    <row r="444" spans="4:17" x14ac:dyDescent="0.3">
      <c r="D444" s="5" cm="1">
        <f t="array" ref="D444">IF(
    ROW()-ROW($D$8)+1 &lt;= ROWS(_xlfn.ANCHORARRAY(_Helper_FilterResults!$A$1)),
    INDEX(_xlfn.ANCHORARRAY(_Helper_FilterResults!$A$1), ROW()-ROW($D$8)+1, 1),
    ""
)</f>
        <v>106434218</v>
      </c>
      <c r="E444" s="5" t="str" cm="1">
        <f t="array" ref="E444">IF(
    ROW()-ROW($D$8)+1 &lt;= ROWS(_xlfn.ANCHORARRAY(_Helper_FilterResults!$A$1)),
    INDEX(_xlfn.ANCHORARRAY(_Helper_FilterResults!$A$1), ROW()-ROW($D$8)+1, 2),
    ""
)</f>
        <v>KAISER PERMANENTE P.H.F - SANTA CLARA</v>
      </c>
      <c r="F444" s="5" t="str" cm="1">
        <f t="array" ref="F444">IF(
    ROW()-ROW($D$8)+1 &lt;= ROWS(_xlfn.ANCHORARRAY(_Helper_FilterResults!$A$1)),
    INDEX(_xlfn.ANCHORARRAY(_Helper_FilterResults!$A$1), ROW()-ROW($D$8)+1, 3),
    ""
)</f>
        <v>3840 HOMESTEAD ROAD</v>
      </c>
      <c r="G444" s="5" t="str" cm="1">
        <f t="array" ref="G444">IF(
    ROW()-ROW($D$8)+1 &lt;= ROWS(_xlfn.ANCHORARRAY(_Helper_FilterResults!$A$1)),
    INDEX(_xlfn.ANCHORARRAY(_Helper_FilterResults!$A$1), ROW()-ROW($D$8)+1, 4),
    ""
)</f>
        <v>SANTA CLARA</v>
      </c>
      <c r="H444" s="5" cm="1">
        <f t="array" ref="H444">IF(
    ROW()-ROW($D$8)+1 &lt;= ROWS(_xlfn.ANCHORARRAY(_Helper_FilterResults!$A$1)),
    INDEX(_xlfn.ANCHORARRAY(_Helper_FilterResults!$A$1), ROW()-ROW($D$8)+1, 5),
    ""
)</f>
        <v>95051</v>
      </c>
      <c r="I444" s="28" t="str" cm="1">
        <f t="array" ref="I444">IF(
    ROW()-ROW($D$8)+1 &lt;= ROWS(_xlfn.ANCHORARRAY(_Helper_FilterResults!$A$1)),
    INDEX(_xlfn.ANCHORARRAY(_Helper_FilterResults!$A$1), ROW()-ROW($D$8)+1, 6),
    ""
)</f>
        <v>District 26</v>
      </c>
      <c r="J444" s="28" t="str" cm="1">
        <f t="array" ref="J444">IF(
    ROW()-ROW($D$8)+1 &lt;= ROWS(_xlfn.ANCHORARRAY(_Helper_FilterResults!$A$1)),
    INDEX(_xlfn.ANCHORARRAY(_Helper_FilterResults!$A$1), ROW()-ROW($D$8)+1, 7),
    ""
)</f>
        <v>District 10</v>
      </c>
      <c r="K444" s="28" t="str" cm="1">
        <f t="array" ref="K444">IF(
    ROW()-ROW($D$8)+1 &lt;= ROWS(_xlfn.ANCHORARRAY(_Helper_FilterResults!$A$1)),
    INDEX(_xlfn.ANCHORARRAY(_Helper_FilterResults!$A$1), ROW()-ROW($D$8)+1, 8),
    ""
)</f>
        <v>District 17</v>
      </c>
      <c r="L444" s="28" t="str" cm="1">
        <f t="array" ref="L444">IF(
    ROW()-ROW($D$8)+1 &lt;= ROWS(_xlfn.ANCHORARRAY(_Helper_FilterResults!$A$1)),
    INDEX(_xlfn.ANCHORARRAY(_Helper_FilterResults!$A$1), ROW()-ROW($D$8)+1, 9),
    ""
)</f>
        <v>District 17</v>
      </c>
      <c r="M444" s="28" t="str" cm="1">
        <f t="array" ref="M444">IF(
    ROW()-ROW($D$8)+1 &lt;= ROWS(_xlfn.ANCHORARRAY(_Helper_FilterResults!$A$1)),
    INDEX(_xlfn.ANCHORARRAY(_Helper_FilterResults!$A$1), ROW()-ROW($D$8)+1, 10),
    ""
)</f>
        <v>No</v>
      </c>
      <c r="N444" s="34" t="str" cm="1">
        <f t="array" ref="N444">IF(
    ROW()-ROW($D$8)+1 &lt;= ROWS(_xlfn.ANCHORARRAY(_Helper_FilterResults!$A$1)),
    INDEX(_xlfn.ANCHORARRAY(_Helper_FilterResults!$A$1), ROW()-ROW($D$8)+1, 11),
    ""
)</f>
        <v>No</v>
      </c>
      <c r="O444" s="28" t="str" cm="1">
        <f t="array" ref="O444">IF(
    ROW()-ROW($D$8)+1 &lt;= ROWS(_xlfn.ANCHORARRAY(_Helper_FilterResults!$A$1)),
    INDEX(_xlfn.ANCHORARRAY(_Helper_FilterResults!$A$1), ROW()-ROW($D$8)+1, 12),
    ""
)</f>
        <v>NA</v>
      </c>
      <c r="P444" s="33" t="str" cm="1">
        <f t="array" ref="P444">IF(
    ROW()-ROW($D$8)+1 &lt;= ROWS(_xlfn.ANCHORARRAY(_Helper_FilterResults!$A$1)),
    INDEX(_xlfn.ANCHORARRAY(_Helper_FilterResults!$A$1), ROW()-ROW($D$8)+1, 13),
    ""
)</f>
        <v>Psychiatric Health Facility</v>
      </c>
      <c r="Q444" s="33" t="str" cm="1">
        <f t="array" ref="Q444">IF(
    ROW()-ROW($D$8)+1 &lt;= ROWS(_xlfn.ANCHORARRAY(_Helper_FilterResults!$A$1)),
    INDEX(_xlfn.ANCHORARRAY(_Helper_FilterResults!$A$1), ROW()-ROW($D$8)+1, 14),
    ""
)</f>
        <v>Non-Profit Corporation</v>
      </c>
    </row>
    <row r="445" spans="4:17" x14ac:dyDescent="0.3">
      <c r="D445" s="5" cm="1">
        <f t="array" ref="D445">IF(
    ROW()-ROW($D$8)+1 &lt;= ROWS(_xlfn.ANCHORARRAY(_Helper_FilterResults!$A$1)),
    INDEX(_xlfn.ANCHORARRAY(_Helper_FilterResults!$A$1), ROW()-ROW($D$8)+1, 1),
    ""
)</f>
        <v>106434220</v>
      </c>
      <c r="E445" s="5" t="str" cm="1">
        <f t="array" ref="E445">IF(
    ROW()-ROW($D$8)+1 &lt;= ROWS(_xlfn.ANCHORARRAY(_Helper_FilterResults!$A$1)),
    INDEX(_xlfn.ANCHORARRAY(_Helper_FilterResults!$A$1), ROW()-ROW($D$8)+1, 2),
    ""
)</f>
        <v>CRESTWOOD PSYCHIATRIC HEALTH FACILITY-SAN JOSE</v>
      </c>
      <c r="F445" s="5" t="str" cm="1">
        <f t="array" ref="F445">IF(
    ROW()-ROW($D$8)+1 &lt;= ROWS(_xlfn.ANCHORARRAY(_Helper_FilterResults!$A$1)),
    INDEX(_xlfn.ANCHORARRAY(_Helper_FilterResults!$A$1), ROW()-ROW($D$8)+1, 3),
    ""
)</f>
        <v>1425 FRUITDALE AVE, SUITE A</v>
      </c>
      <c r="G445" s="5" t="str" cm="1">
        <f t="array" ref="G445">IF(
    ROW()-ROW($D$8)+1 &lt;= ROWS(_xlfn.ANCHORARRAY(_Helper_FilterResults!$A$1)),
    INDEX(_xlfn.ANCHORARRAY(_Helper_FilterResults!$A$1), ROW()-ROW($D$8)+1, 4),
    ""
)</f>
        <v>SAN JOSE</v>
      </c>
      <c r="H445" s="5" cm="1">
        <f t="array" ref="H445">IF(
    ROW()-ROW($D$8)+1 &lt;= ROWS(_xlfn.ANCHORARRAY(_Helper_FilterResults!$A$1)),
    INDEX(_xlfn.ANCHORARRAY(_Helper_FilterResults!$A$1), ROW()-ROW($D$8)+1, 5),
    ""
)</f>
        <v>95128</v>
      </c>
      <c r="I445" s="28" t="str" cm="1">
        <f t="array" ref="I445">IF(
    ROW()-ROW($D$8)+1 &lt;= ROWS(_xlfn.ANCHORARRAY(_Helper_FilterResults!$A$1)),
    INDEX(_xlfn.ANCHORARRAY(_Helper_FilterResults!$A$1), ROW()-ROW($D$8)+1, 6),
    ""
)</f>
        <v>District 26</v>
      </c>
      <c r="J445" s="28" t="str" cm="1">
        <f t="array" ref="J445">IF(
    ROW()-ROW($D$8)+1 &lt;= ROWS(_xlfn.ANCHORARRAY(_Helper_FilterResults!$A$1)),
    INDEX(_xlfn.ANCHORARRAY(_Helper_FilterResults!$A$1), ROW()-ROW($D$8)+1, 7),
    ""
)</f>
        <v>District 15</v>
      </c>
      <c r="K445" s="28" t="str" cm="1">
        <f t="array" ref="K445">IF(
    ROW()-ROW($D$8)+1 &lt;= ROWS(_xlfn.ANCHORARRAY(_Helper_FilterResults!$A$1)),
    INDEX(_xlfn.ANCHORARRAY(_Helper_FilterResults!$A$1), ROW()-ROW($D$8)+1, 8),
    ""
)</f>
        <v>District 16</v>
      </c>
      <c r="L445" s="28" t="str" cm="1">
        <f t="array" ref="L445">IF(
    ROW()-ROW($D$8)+1 &lt;= ROWS(_xlfn.ANCHORARRAY(_Helper_FilterResults!$A$1)),
    INDEX(_xlfn.ANCHORARRAY(_Helper_FilterResults!$A$1), ROW()-ROW($D$8)+1, 9),
    ""
)</f>
        <v>District 16</v>
      </c>
      <c r="M445" s="28" t="str" cm="1">
        <f t="array" ref="M445">IF(
    ROW()-ROW($D$8)+1 &lt;= ROWS(_xlfn.ANCHORARRAY(_Helper_FilterResults!$A$1)),
    INDEX(_xlfn.ANCHORARRAY(_Helper_FilterResults!$A$1), ROW()-ROW($D$8)+1, 10),
    ""
)</f>
        <v>No</v>
      </c>
      <c r="N445" s="34" t="str" cm="1">
        <f t="array" ref="N445">IF(
    ROW()-ROW($D$8)+1 &lt;= ROWS(_xlfn.ANCHORARRAY(_Helper_FilterResults!$A$1)),
    INDEX(_xlfn.ANCHORARRAY(_Helper_FilterResults!$A$1), ROW()-ROW($D$8)+1, 11),
    ""
)</f>
        <v>No</v>
      </c>
      <c r="O445" s="28" t="str" cm="1">
        <f t="array" ref="O445">IF(
    ROW()-ROW($D$8)+1 &lt;= ROWS(_xlfn.ANCHORARRAY(_Helper_FilterResults!$A$1)),
    INDEX(_xlfn.ANCHORARRAY(_Helper_FilterResults!$A$1), ROW()-ROW($D$8)+1, 12),
    ""
)</f>
        <v>NA</v>
      </c>
      <c r="P445" s="33" t="str" cm="1">
        <f t="array" ref="P445">IF(
    ROW()-ROW($D$8)+1 &lt;= ROWS(_xlfn.ANCHORARRAY(_Helper_FilterResults!$A$1)),
    INDEX(_xlfn.ANCHORARRAY(_Helper_FilterResults!$A$1), ROW()-ROW($D$8)+1, 13),
    ""
)</f>
        <v>Psychiatric Health Facility</v>
      </c>
      <c r="Q445" s="33" t="str" cm="1">
        <f t="array" ref="Q445">IF(
    ROW()-ROW($D$8)+1 &lt;= ROWS(_xlfn.ANCHORARRAY(_Helper_FilterResults!$A$1)),
    INDEX(_xlfn.ANCHORARRAY(_Helper_FilterResults!$A$1), ROW()-ROW($D$8)+1, 14),
    ""
)</f>
        <v>Investor - Corporation</v>
      </c>
    </row>
    <row r="446" spans="4:17" x14ac:dyDescent="0.3">
      <c r="D446" s="5" cm="1">
        <f t="array" ref="D446">IF(
    ROW()-ROW($D$8)+1 &lt;= ROWS(_xlfn.ANCHORARRAY(_Helper_FilterResults!$A$1)),
    INDEX(_xlfn.ANCHORARRAY(_Helper_FilterResults!$A$1), ROW()-ROW($D$8)+1, 1),
    ""
)</f>
        <v>106440755</v>
      </c>
      <c r="E446" s="5" t="str" cm="1">
        <f t="array" ref="E446">IF(
    ROW()-ROW($D$8)+1 &lt;= ROWS(_xlfn.ANCHORARRAY(_Helper_FilterResults!$A$1)),
    INDEX(_xlfn.ANCHORARRAY(_Helper_FilterResults!$A$1), ROW()-ROW($D$8)+1, 2),
    ""
)</f>
        <v>DOMINICAN HOSPITAL</v>
      </c>
      <c r="F446" s="5" t="str" cm="1">
        <f t="array" ref="F446">IF(
    ROW()-ROW($D$8)+1 &lt;= ROWS(_xlfn.ANCHORARRAY(_Helper_FilterResults!$A$1)),
    INDEX(_xlfn.ANCHORARRAY(_Helper_FilterResults!$A$1), ROW()-ROW($D$8)+1, 3),
    ""
)</f>
        <v>1555 SOQUEL DRIVE</v>
      </c>
      <c r="G446" s="5" t="str" cm="1">
        <f t="array" ref="G446">IF(
    ROW()-ROW($D$8)+1 &lt;= ROWS(_xlfn.ANCHORARRAY(_Helper_FilterResults!$A$1)),
    INDEX(_xlfn.ANCHORARRAY(_Helper_FilterResults!$A$1), ROW()-ROW($D$8)+1, 4),
    ""
)</f>
        <v>SANTA CRUZ</v>
      </c>
      <c r="H446" s="5" cm="1">
        <f t="array" ref="H446">IF(
    ROW()-ROW($D$8)+1 &lt;= ROWS(_xlfn.ANCHORARRAY(_Helper_FilterResults!$A$1)),
    INDEX(_xlfn.ANCHORARRAY(_Helper_FilterResults!$A$1), ROW()-ROW($D$8)+1, 5),
    ""
)</f>
        <v>95065</v>
      </c>
      <c r="I446" s="28" t="str" cm="1">
        <f t="array" ref="I446">IF(
    ROW()-ROW($D$8)+1 &lt;= ROWS(_xlfn.ANCHORARRAY(_Helper_FilterResults!$A$1)),
    INDEX(_xlfn.ANCHORARRAY(_Helper_FilterResults!$A$1), ROW()-ROW($D$8)+1, 6),
    ""
)</f>
        <v>District 30</v>
      </c>
      <c r="J446" s="28" t="str" cm="1">
        <f t="array" ref="J446">IF(
    ROW()-ROW($D$8)+1 &lt;= ROWS(_xlfn.ANCHORARRAY(_Helper_FilterResults!$A$1)),
    INDEX(_xlfn.ANCHORARRAY(_Helper_FilterResults!$A$1), ROW()-ROW($D$8)+1, 7),
    ""
)</f>
        <v>District 17</v>
      </c>
      <c r="K446" s="28" t="str" cm="1">
        <f t="array" ref="K446">IF(
    ROW()-ROW($D$8)+1 &lt;= ROWS(_xlfn.ANCHORARRAY(_Helper_FilterResults!$A$1)),
    INDEX(_xlfn.ANCHORARRAY(_Helper_FilterResults!$A$1), ROW()-ROW($D$8)+1, 8),
    ""
)</f>
        <v>District 19</v>
      </c>
      <c r="L446" s="28" t="str" cm="1">
        <f t="array" ref="L446">IF(
    ROW()-ROW($D$8)+1 &lt;= ROWS(_xlfn.ANCHORARRAY(_Helper_FilterResults!$A$1)),
    INDEX(_xlfn.ANCHORARRAY(_Helper_FilterResults!$A$1), ROW()-ROW($D$8)+1, 9),
    ""
)</f>
        <v>District 19</v>
      </c>
      <c r="M446" s="28" t="str" cm="1">
        <f t="array" ref="M446">IF(
    ROW()-ROW($D$8)+1 &lt;= ROWS(_xlfn.ANCHORARRAY(_Helper_FilterResults!$A$1)),
    INDEX(_xlfn.ANCHORARRAY(_Helper_FilterResults!$A$1), ROW()-ROW($D$8)+1, 10),
    ""
)</f>
        <v>No</v>
      </c>
      <c r="N446" s="34" t="str" cm="1">
        <f t="array" ref="N446">IF(
    ROW()-ROW($D$8)+1 &lt;= ROWS(_xlfn.ANCHORARRAY(_Helper_FilterResults!$A$1)),
    INDEX(_xlfn.ANCHORARRAY(_Helper_FilterResults!$A$1), ROW()-ROW($D$8)+1, 11),
    ""
)</f>
        <v>No</v>
      </c>
      <c r="O446" s="28" t="str" cm="1">
        <f t="array" ref="O446">IF(
    ROW()-ROW($D$8)+1 &lt;= ROWS(_xlfn.ANCHORARRAY(_Helper_FilterResults!$A$1)),
    INDEX(_xlfn.ANCHORARRAY(_Helper_FilterResults!$A$1), ROW()-ROW($D$8)+1, 12),
    ""
)</f>
        <v>NA</v>
      </c>
      <c r="P446" s="33" t="str" cm="1">
        <f t="array" ref="P446">IF(
    ROW()-ROW($D$8)+1 &lt;= ROWS(_xlfn.ANCHORARRAY(_Helper_FilterResults!$A$1)),
    INDEX(_xlfn.ANCHORARRAY(_Helper_FilterResults!$A$1), ROW()-ROW($D$8)+1, 13),
    ""
)</f>
        <v>General Acute Care Hospital</v>
      </c>
      <c r="Q446" s="33" t="str" cm="1">
        <f t="array" ref="Q446">IF(
    ROW()-ROW($D$8)+1 &lt;= ROWS(_xlfn.ANCHORARRAY(_Helper_FilterResults!$A$1)),
    INDEX(_xlfn.ANCHORARRAY(_Helper_FilterResults!$A$1), ROW()-ROW($D$8)+1, 14),
    ""
)</f>
        <v>Non-Profit Corporation</v>
      </c>
    </row>
    <row r="447" spans="4:17" x14ac:dyDescent="0.3">
      <c r="D447" s="5" cm="1">
        <f t="array" ref="D447">IF(
    ROW()-ROW($D$8)+1 &lt;= ROWS(_xlfn.ANCHORARRAY(_Helper_FilterResults!$A$1)),
    INDEX(_xlfn.ANCHORARRAY(_Helper_FilterResults!$A$1), ROW()-ROW($D$8)+1, 1),
    ""
)</f>
        <v>106444012</v>
      </c>
      <c r="E447" s="5" t="str" cm="1">
        <f t="array" ref="E447">IF(
    ROW()-ROW($D$8)+1 &lt;= ROWS(_xlfn.ANCHORARRAY(_Helper_FilterResults!$A$1)),
    INDEX(_xlfn.ANCHORARRAY(_Helper_FilterResults!$A$1), ROW()-ROW($D$8)+1, 2),
    ""
)</f>
        <v>SUTTER MATERNITY AND SURGERY CENTER OF SANTA CRUZ</v>
      </c>
      <c r="F447" s="5" t="str" cm="1">
        <f t="array" ref="F447">IF(
    ROW()-ROW($D$8)+1 &lt;= ROWS(_xlfn.ANCHORARRAY(_Helper_FilterResults!$A$1)),
    INDEX(_xlfn.ANCHORARRAY(_Helper_FilterResults!$A$1), ROW()-ROW($D$8)+1, 3),
    ""
)</f>
        <v>2900 CHANTICLEER AVENUE</v>
      </c>
      <c r="G447" s="5" t="str" cm="1">
        <f t="array" ref="G447">IF(
    ROW()-ROW($D$8)+1 &lt;= ROWS(_xlfn.ANCHORARRAY(_Helper_FilterResults!$A$1)),
    INDEX(_xlfn.ANCHORARRAY(_Helper_FilterResults!$A$1), ROW()-ROW($D$8)+1, 4),
    ""
)</f>
        <v>SANTA CRUZ</v>
      </c>
      <c r="H447" s="5" cm="1">
        <f t="array" ref="H447">IF(
    ROW()-ROW($D$8)+1 &lt;= ROWS(_xlfn.ANCHORARRAY(_Helper_FilterResults!$A$1)),
    INDEX(_xlfn.ANCHORARRAY(_Helper_FilterResults!$A$1), ROW()-ROW($D$8)+1, 5),
    ""
)</f>
        <v>95065</v>
      </c>
      <c r="I447" s="28" t="str" cm="1">
        <f t="array" ref="I447">IF(
    ROW()-ROW($D$8)+1 &lt;= ROWS(_xlfn.ANCHORARRAY(_Helper_FilterResults!$A$1)),
    INDEX(_xlfn.ANCHORARRAY(_Helper_FilterResults!$A$1), ROW()-ROW($D$8)+1, 6),
    ""
)</f>
        <v>District 30</v>
      </c>
      <c r="J447" s="28" t="str" cm="1">
        <f t="array" ref="J447">IF(
    ROW()-ROW($D$8)+1 &lt;= ROWS(_xlfn.ANCHORARRAY(_Helper_FilterResults!$A$1)),
    INDEX(_xlfn.ANCHORARRAY(_Helper_FilterResults!$A$1), ROW()-ROW($D$8)+1, 7),
    ""
)</f>
        <v>District 17</v>
      </c>
      <c r="K447" s="28" t="str" cm="1">
        <f t="array" ref="K447">IF(
    ROW()-ROW($D$8)+1 &lt;= ROWS(_xlfn.ANCHORARRAY(_Helper_FilterResults!$A$1)),
    INDEX(_xlfn.ANCHORARRAY(_Helper_FilterResults!$A$1), ROW()-ROW($D$8)+1, 8),
    ""
)</f>
        <v>District 19</v>
      </c>
      <c r="L447" s="28" t="str" cm="1">
        <f t="array" ref="L447">IF(
    ROW()-ROW($D$8)+1 &lt;= ROWS(_xlfn.ANCHORARRAY(_Helper_FilterResults!$A$1)),
    INDEX(_xlfn.ANCHORARRAY(_Helper_FilterResults!$A$1), ROW()-ROW($D$8)+1, 9),
    ""
)</f>
        <v>District 19</v>
      </c>
      <c r="M447" s="28" t="str" cm="1">
        <f t="array" ref="M447">IF(
    ROW()-ROW($D$8)+1 &lt;= ROWS(_xlfn.ANCHORARRAY(_Helper_FilterResults!$A$1)),
    INDEX(_xlfn.ANCHORARRAY(_Helper_FilterResults!$A$1), ROW()-ROW($D$8)+1, 10),
    ""
)</f>
        <v>No</v>
      </c>
      <c r="N447" s="34" t="str" cm="1">
        <f t="array" ref="N447">IF(
    ROW()-ROW($D$8)+1 &lt;= ROWS(_xlfn.ANCHORARRAY(_Helper_FilterResults!$A$1)),
    INDEX(_xlfn.ANCHORARRAY(_Helper_FilterResults!$A$1), ROW()-ROW($D$8)+1, 11),
    ""
)</f>
        <v>No</v>
      </c>
      <c r="O447" s="28" t="str" cm="1">
        <f t="array" ref="O447">IF(
    ROW()-ROW($D$8)+1 &lt;= ROWS(_xlfn.ANCHORARRAY(_Helper_FilterResults!$A$1)),
    INDEX(_xlfn.ANCHORARRAY(_Helper_FilterResults!$A$1), ROW()-ROW($D$8)+1, 12),
    ""
)</f>
        <v>NA</v>
      </c>
      <c r="P447" s="33" t="str" cm="1">
        <f t="array" ref="P447">IF(
    ROW()-ROW($D$8)+1 &lt;= ROWS(_xlfn.ANCHORARRAY(_Helper_FilterResults!$A$1)),
    INDEX(_xlfn.ANCHORARRAY(_Helper_FilterResults!$A$1), ROW()-ROW($D$8)+1, 13),
    ""
)</f>
        <v>General Acute Care Hospital</v>
      </c>
      <c r="Q447" s="33" t="str" cm="1">
        <f t="array" ref="Q447">IF(
    ROW()-ROW($D$8)+1 &lt;= ROWS(_xlfn.ANCHORARRAY(_Helper_FilterResults!$A$1)),
    INDEX(_xlfn.ANCHORARRAY(_Helper_FilterResults!$A$1), ROW()-ROW($D$8)+1, 14),
    ""
)</f>
        <v>Non-Profit Corporation</v>
      </c>
    </row>
    <row r="448" spans="4:17" x14ac:dyDescent="0.3">
      <c r="D448" s="5" cm="1">
        <f t="array" ref="D448">IF(
    ROW()-ROW($D$8)+1 &lt;= ROWS(_xlfn.ANCHORARRAY(_Helper_FilterResults!$A$1)),
    INDEX(_xlfn.ANCHORARRAY(_Helper_FilterResults!$A$1), ROW()-ROW($D$8)+1, 1),
    ""
)</f>
        <v>106444013</v>
      </c>
      <c r="E448" s="5" t="str" cm="1">
        <f t="array" ref="E448">IF(
    ROW()-ROW($D$8)+1 &lt;= ROWS(_xlfn.ANCHORARRAY(_Helper_FilterResults!$A$1)),
    INDEX(_xlfn.ANCHORARRAY(_Helper_FilterResults!$A$1), ROW()-ROW($D$8)+1, 2),
    ""
)</f>
        <v>WATSONVILLE COMMUNITY HOSPITAL</v>
      </c>
      <c r="F448" s="5" t="str" cm="1">
        <f t="array" ref="F448">IF(
    ROW()-ROW($D$8)+1 &lt;= ROWS(_xlfn.ANCHORARRAY(_Helper_FilterResults!$A$1)),
    INDEX(_xlfn.ANCHORARRAY(_Helper_FilterResults!$A$1), ROW()-ROW($D$8)+1, 3),
    ""
)</f>
        <v>75 NIELSON STREET</v>
      </c>
      <c r="G448" s="5" t="str" cm="1">
        <f t="array" ref="G448">IF(
    ROW()-ROW($D$8)+1 &lt;= ROWS(_xlfn.ANCHORARRAY(_Helper_FilterResults!$A$1)),
    INDEX(_xlfn.ANCHORARRAY(_Helper_FilterResults!$A$1), ROW()-ROW($D$8)+1, 4),
    ""
)</f>
        <v>WATSONVILLE</v>
      </c>
      <c r="H448" s="5" cm="1">
        <f t="array" ref="H448">IF(
    ROW()-ROW($D$8)+1 &lt;= ROWS(_xlfn.ANCHORARRAY(_Helper_FilterResults!$A$1)),
    INDEX(_xlfn.ANCHORARRAY(_Helper_FilterResults!$A$1), ROW()-ROW($D$8)+1, 5),
    ""
)</f>
        <v>95076</v>
      </c>
      <c r="I448" s="28" t="str" cm="1">
        <f t="array" ref="I448">IF(
    ROW()-ROW($D$8)+1 &lt;= ROWS(_xlfn.ANCHORARRAY(_Helper_FilterResults!$A$1)),
    INDEX(_xlfn.ANCHORARRAY(_Helper_FilterResults!$A$1), ROW()-ROW($D$8)+1, 6),
    ""
)</f>
        <v>District 29</v>
      </c>
      <c r="J448" s="28" t="str" cm="1">
        <f t="array" ref="J448">IF(
    ROW()-ROW($D$8)+1 &lt;= ROWS(_xlfn.ANCHORARRAY(_Helper_FilterResults!$A$1)),
    INDEX(_xlfn.ANCHORARRAY(_Helper_FilterResults!$A$1), ROW()-ROW($D$8)+1, 7),
    ""
)</f>
        <v>District 17</v>
      </c>
      <c r="K448" s="28" t="str" cm="1">
        <f t="array" ref="K448">IF(
    ROW()-ROW($D$8)+1 &lt;= ROWS(_xlfn.ANCHORARRAY(_Helper_FilterResults!$A$1)),
    INDEX(_xlfn.ANCHORARRAY(_Helper_FilterResults!$A$1), ROW()-ROW($D$8)+1, 8),
    ""
)</f>
        <v>District 18</v>
      </c>
      <c r="L448" s="28" t="str" cm="1">
        <f t="array" ref="L448">IF(
    ROW()-ROW($D$8)+1 &lt;= ROWS(_xlfn.ANCHORARRAY(_Helper_FilterResults!$A$1)),
    INDEX(_xlfn.ANCHORARRAY(_Helper_FilterResults!$A$1), ROW()-ROW($D$8)+1, 9),
    ""
)</f>
        <v>District 18</v>
      </c>
      <c r="M448" s="28" t="str" cm="1">
        <f t="array" ref="M448">IF(
    ROW()-ROW($D$8)+1 &lt;= ROWS(_xlfn.ANCHORARRAY(_Helper_FilterResults!$A$1)),
    INDEX(_xlfn.ANCHORARRAY(_Helper_FilterResults!$A$1), ROW()-ROW($D$8)+1, 10),
    ""
)</f>
        <v>No</v>
      </c>
      <c r="N448" s="34" t="str" cm="1">
        <f t="array" ref="N448">IF(
    ROW()-ROW($D$8)+1 &lt;= ROWS(_xlfn.ANCHORARRAY(_Helper_FilterResults!$A$1)),
    INDEX(_xlfn.ANCHORARRAY(_Helper_FilterResults!$A$1), ROW()-ROW($D$8)+1, 11),
    ""
)</f>
        <v>No</v>
      </c>
      <c r="O448" s="28" t="str" cm="1">
        <f t="array" ref="O448">IF(
    ROW()-ROW($D$8)+1 &lt;= ROWS(_xlfn.ANCHORARRAY(_Helper_FilterResults!$A$1)),
    INDEX(_xlfn.ANCHORARRAY(_Helper_FilterResults!$A$1), ROW()-ROW($D$8)+1, 12),
    ""
)</f>
        <v>NA</v>
      </c>
      <c r="P448" s="33" t="str" cm="1">
        <f t="array" ref="P448">IF(
    ROW()-ROW($D$8)+1 &lt;= ROWS(_xlfn.ANCHORARRAY(_Helper_FilterResults!$A$1)),
    INDEX(_xlfn.ANCHORARRAY(_Helper_FilterResults!$A$1), ROW()-ROW($D$8)+1, 13),
    ""
)</f>
        <v>General Acute Care Hospital</v>
      </c>
      <c r="Q448" s="33" t="str" cm="1">
        <f t="array" ref="Q448">IF(
    ROW()-ROW($D$8)+1 &lt;= ROWS(_xlfn.ANCHORARRAY(_Helper_FilterResults!$A$1)),
    INDEX(_xlfn.ANCHORARRAY(_Helper_FilterResults!$A$1), ROW()-ROW($D$8)+1, 14),
    ""
)</f>
        <v>Non-Profit Corporation</v>
      </c>
    </row>
    <row r="449" spans="4:17" x14ac:dyDescent="0.3">
      <c r="D449" s="5" cm="1">
        <f t="array" ref="D449">IF(
    ROW()-ROW($D$8)+1 &lt;= ROWS(_xlfn.ANCHORARRAY(_Helper_FilterResults!$A$1)),
    INDEX(_xlfn.ANCHORARRAY(_Helper_FilterResults!$A$1), ROW()-ROW($D$8)+1, 1),
    ""
)</f>
        <v>106444029</v>
      </c>
      <c r="E449" s="5" t="str" cm="1">
        <f t="array" ref="E449">IF(
    ROW()-ROW($D$8)+1 &lt;= ROWS(_xlfn.ANCHORARRAY(_Helper_FilterResults!$A$1)),
    INDEX(_xlfn.ANCHORARRAY(_Helper_FilterResults!$A$1), ROW()-ROW($D$8)+1, 2),
    ""
)</f>
        <v>TELECARE SANTA CRUZ PHF</v>
      </c>
      <c r="F449" s="5" t="str" cm="1">
        <f t="array" ref="F449">IF(
    ROW()-ROW($D$8)+1 &lt;= ROWS(_xlfn.ANCHORARRAY(_Helper_FilterResults!$A$1)),
    INDEX(_xlfn.ANCHORARRAY(_Helper_FilterResults!$A$1), ROW()-ROW($D$8)+1, 3),
    ""
)</f>
        <v>2250 SOQUEL AVE, STE. 150</v>
      </c>
      <c r="G449" s="5" t="str" cm="1">
        <f t="array" ref="G449">IF(
    ROW()-ROW($D$8)+1 &lt;= ROWS(_xlfn.ANCHORARRAY(_Helper_FilterResults!$A$1)),
    INDEX(_xlfn.ANCHORARRAY(_Helper_FilterResults!$A$1), ROW()-ROW($D$8)+1, 4),
    ""
)</f>
        <v>SANTA CRUZ</v>
      </c>
      <c r="H449" s="5" cm="1">
        <f t="array" ref="H449">IF(
    ROW()-ROW($D$8)+1 &lt;= ROWS(_xlfn.ANCHORARRAY(_Helper_FilterResults!$A$1)),
    INDEX(_xlfn.ANCHORARRAY(_Helper_FilterResults!$A$1), ROW()-ROW($D$8)+1, 5),
    ""
)</f>
        <v>95062</v>
      </c>
      <c r="I449" s="28" t="str" cm="1">
        <f t="array" ref="I449">IF(
    ROW()-ROW($D$8)+1 &lt;= ROWS(_xlfn.ANCHORARRAY(_Helper_FilterResults!$A$1)),
    INDEX(_xlfn.ANCHORARRAY(_Helper_FilterResults!$A$1), ROW()-ROW($D$8)+1, 6),
    ""
)</f>
        <v>District 30</v>
      </c>
      <c r="J449" s="28" t="str" cm="1">
        <f t="array" ref="J449">IF(
    ROW()-ROW($D$8)+1 &lt;= ROWS(_xlfn.ANCHORARRAY(_Helper_FilterResults!$A$1)),
    INDEX(_xlfn.ANCHORARRAY(_Helper_FilterResults!$A$1), ROW()-ROW($D$8)+1, 7),
    ""
)</f>
        <v>District 17</v>
      </c>
      <c r="K449" s="28" t="str" cm="1">
        <f t="array" ref="K449">IF(
    ROW()-ROW($D$8)+1 &lt;= ROWS(_xlfn.ANCHORARRAY(_Helper_FilterResults!$A$1)),
    INDEX(_xlfn.ANCHORARRAY(_Helper_FilterResults!$A$1), ROW()-ROW($D$8)+1, 8),
    ""
)</f>
        <v>District 19</v>
      </c>
      <c r="L449" s="28" t="str" cm="1">
        <f t="array" ref="L449">IF(
    ROW()-ROW($D$8)+1 &lt;= ROWS(_xlfn.ANCHORARRAY(_Helper_FilterResults!$A$1)),
    INDEX(_xlfn.ANCHORARRAY(_Helper_FilterResults!$A$1), ROW()-ROW($D$8)+1, 9),
    ""
)</f>
        <v>District 19</v>
      </c>
      <c r="M449" s="28" t="str" cm="1">
        <f t="array" ref="M449">IF(
    ROW()-ROW($D$8)+1 &lt;= ROWS(_xlfn.ANCHORARRAY(_Helper_FilterResults!$A$1)),
    INDEX(_xlfn.ANCHORARRAY(_Helper_FilterResults!$A$1), ROW()-ROW($D$8)+1, 10),
    ""
)</f>
        <v>No</v>
      </c>
      <c r="N449" s="34" t="str" cm="1">
        <f t="array" ref="N449">IF(
    ROW()-ROW($D$8)+1 &lt;= ROWS(_xlfn.ANCHORARRAY(_Helper_FilterResults!$A$1)),
    INDEX(_xlfn.ANCHORARRAY(_Helper_FilterResults!$A$1), ROW()-ROW($D$8)+1, 11),
    ""
)</f>
        <v>No</v>
      </c>
      <c r="O449" s="28" t="str" cm="1">
        <f t="array" ref="O449">IF(
    ROW()-ROW($D$8)+1 &lt;= ROWS(_xlfn.ANCHORARRAY(_Helper_FilterResults!$A$1)),
    INDEX(_xlfn.ANCHORARRAY(_Helper_FilterResults!$A$1), ROW()-ROW($D$8)+1, 12),
    ""
)</f>
        <v>NA</v>
      </c>
      <c r="P449" s="33" t="str" cm="1">
        <f t="array" ref="P449">IF(
    ROW()-ROW($D$8)+1 &lt;= ROWS(_xlfn.ANCHORARRAY(_Helper_FilterResults!$A$1)),
    INDEX(_xlfn.ANCHORARRAY(_Helper_FilterResults!$A$1), ROW()-ROW($D$8)+1, 13),
    ""
)</f>
        <v>Psychiatric Health Facility</v>
      </c>
      <c r="Q449" s="33" t="str" cm="1">
        <f t="array" ref="Q449">IF(
    ROW()-ROW($D$8)+1 &lt;= ROWS(_xlfn.ANCHORARRAY(_Helper_FilterResults!$A$1)),
    INDEX(_xlfn.ANCHORARRAY(_Helper_FilterResults!$A$1), ROW()-ROW($D$8)+1, 14),
    ""
)</f>
        <v>Investor - Corporation</v>
      </c>
    </row>
    <row r="450" spans="4:17" x14ac:dyDescent="0.3">
      <c r="D450" s="5" cm="1">
        <f t="array" ref="D450">IF(
    ROW()-ROW($D$8)+1 &lt;= ROWS(_xlfn.ANCHORARRAY(_Helper_FilterResults!$A$1)),
    INDEX(_xlfn.ANCHORARRAY(_Helper_FilterResults!$A$1), ROW()-ROW($D$8)+1, 1),
    ""
)</f>
        <v>106450936</v>
      </c>
      <c r="E450" s="5" t="str" cm="1">
        <f t="array" ref="E450">IF(
    ROW()-ROW($D$8)+1 &lt;= ROWS(_xlfn.ANCHORARRAY(_Helper_FilterResults!$A$1)),
    INDEX(_xlfn.ANCHORARRAY(_Helper_FilterResults!$A$1), ROW()-ROW($D$8)+1, 2),
    ""
)</f>
        <v>MAYERS MEMORIAL HOSPITAL</v>
      </c>
      <c r="F450" s="5" t="str" cm="1">
        <f t="array" ref="F450">IF(
    ROW()-ROW($D$8)+1 &lt;= ROWS(_xlfn.ANCHORARRAY(_Helper_FilterResults!$A$1)),
    INDEX(_xlfn.ANCHORARRAY(_Helper_FilterResults!$A$1), ROW()-ROW($D$8)+1, 3),
    ""
)</f>
        <v>43563 STATE HWY. 299 E</v>
      </c>
      <c r="G450" s="5" t="str" cm="1">
        <f t="array" ref="G450">IF(
    ROW()-ROW($D$8)+1 &lt;= ROWS(_xlfn.ANCHORARRAY(_Helper_FilterResults!$A$1)),
    INDEX(_xlfn.ANCHORARRAY(_Helper_FilterResults!$A$1), ROW()-ROW($D$8)+1, 4),
    ""
)</f>
        <v>FALL RIVER MILLS</v>
      </c>
      <c r="H450" s="5" cm="1">
        <f t="array" ref="H450">IF(
    ROW()-ROW($D$8)+1 &lt;= ROWS(_xlfn.ANCHORARRAY(_Helper_FilterResults!$A$1)),
    INDEX(_xlfn.ANCHORARRAY(_Helper_FilterResults!$A$1), ROW()-ROW($D$8)+1, 5),
    ""
)</f>
        <v>96028</v>
      </c>
      <c r="I450" s="28" t="str" cm="1">
        <f t="array" ref="I450">IF(
    ROW()-ROW($D$8)+1 &lt;= ROWS(_xlfn.ANCHORARRAY(_Helper_FilterResults!$A$1)),
    INDEX(_xlfn.ANCHORARRAY(_Helper_FilterResults!$A$1), ROW()-ROW($D$8)+1, 6),
    ""
)</f>
        <v>District 1</v>
      </c>
      <c r="J450" s="28" t="str" cm="1">
        <f t="array" ref="J450">IF(
    ROW()-ROW($D$8)+1 &lt;= ROWS(_xlfn.ANCHORARRAY(_Helper_FilterResults!$A$1)),
    INDEX(_xlfn.ANCHORARRAY(_Helper_FilterResults!$A$1), ROW()-ROW($D$8)+1, 7),
    ""
)</f>
        <v>District 1</v>
      </c>
      <c r="K450" s="28" t="str" cm="1">
        <f t="array" ref="K450">IF(
    ROW()-ROW($D$8)+1 &lt;= ROWS(_xlfn.ANCHORARRAY(_Helper_FilterResults!$A$1)),
    INDEX(_xlfn.ANCHORARRAY(_Helper_FilterResults!$A$1), ROW()-ROW($D$8)+1, 8),
    ""
)</f>
        <v>District 1</v>
      </c>
      <c r="L450" s="28" t="str" cm="1">
        <f t="array" ref="L450">IF(
    ROW()-ROW($D$8)+1 &lt;= ROWS(_xlfn.ANCHORARRAY(_Helper_FilterResults!$A$1)),
    INDEX(_xlfn.ANCHORARRAY(_Helper_FilterResults!$A$1), ROW()-ROW($D$8)+1, 9),
    ""
)</f>
        <v>District 2</v>
      </c>
      <c r="M450" s="28" t="str" cm="1">
        <f t="array" ref="M450">IF(
    ROW()-ROW($D$8)+1 &lt;= ROWS(_xlfn.ANCHORARRAY(_Helper_FilterResults!$A$1)),
    INDEX(_xlfn.ANCHORARRAY(_Helper_FilterResults!$A$1), ROW()-ROW($D$8)+1, 10),
    ""
)</f>
        <v>No</v>
      </c>
      <c r="N450" s="34" t="str" cm="1">
        <f t="array" ref="N450">IF(
    ROW()-ROW($D$8)+1 &lt;= ROWS(_xlfn.ANCHORARRAY(_Helper_FilterResults!$A$1)),
    INDEX(_xlfn.ANCHORARRAY(_Helper_FilterResults!$A$1), ROW()-ROW($D$8)+1, 11),
    ""
)</f>
        <v>Yes</v>
      </c>
      <c r="O450" s="28" t="str" cm="1">
        <f t="array" ref="O450">IF(
    ROW()-ROW($D$8)+1 &lt;= ROWS(_xlfn.ANCHORARRAY(_Helper_FilterResults!$A$1)),
    INDEX(_xlfn.ANCHORARRAY(_Helper_FilterResults!$A$1), ROW()-ROW($D$8)+1, 12),
    ""
)</f>
        <v>NA</v>
      </c>
      <c r="P450" s="33" t="str" cm="1">
        <f t="array" ref="P450">IF(
    ROW()-ROW($D$8)+1 &lt;= ROWS(_xlfn.ANCHORARRAY(_Helper_FilterResults!$A$1)),
    INDEX(_xlfn.ANCHORARRAY(_Helper_FilterResults!$A$1), ROW()-ROW($D$8)+1, 13),
    ""
)</f>
        <v>General Acute Care Hospital</v>
      </c>
      <c r="Q450" s="33" t="str" cm="1">
        <f t="array" ref="Q450">IF(
    ROW()-ROW($D$8)+1 &lt;= ROWS(_xlfn.ANCHORARRAY(_Helper_FilterResults!$A$1)),
    INDEX(_xlfn.ANCHORARRAY(_Helper_FilterResults!$A$1), ROW()-ROW($D$8)+1, 14),
    ""
)</f>
        <v>District</v>
      </c>
    </row>
    <row r="451" spans="4:17" x14ac:dyDescent="0.3">
      <c r="D451" s="5" cm="1">
        <f t="array" ref="D451">IF(
    ROW()-ROW($D$8)+1 &lt;= ROWS(_xlfn.ANCHORARRAY(_Helper_FilterResults!$A$1)),
    INDEX(_xlfn.ANCHORARRAY(_Helper_FilterResults!$A$1), ROW()-ROW($D$8)+1, 1),
    ""
)</f>
        <v>106450940</v>
      </c>
      <c r="E451" s="5" t="str" cm="1">
        <f t="array" ref="E451">IF(
    ROW()-ROW($D$8)+1 &lt;= ROWS(_xlfn.ANCHORARRAY(_Helper_FilterResults!$A$1)),
    INDEX(_xlfn.ANCHORARRAY(_Helper_FilterResults!$A$1), ROW()-ROW($D$8)+1, 2),
    ""
)</f>
        <v>SHASTA REGIONAL MEDICAL CENTER</v>
      </c>
      <c r="F451" s="5" t="str" cm="1">
        <f t="array" ref="F451">IF(
    ROW()-ROW($D$8)+1 &lt;= ROWS(_xlfn.ANCHORARRAY(_Helper_FilterResults!$A$1)),
    INDEX(_xlfn.ANCHORARRAY(_Helper_FilterResults!$A$1), ROW()-ROW($D$8)+1, 3),
    ""
)</f>
        <v>1100 BUTTE STREET</v>
      </c>
      <c r="G451" s="5" t="str" cm="1">
        <f t="array" ref="G451">IF(
    ROW()-ROW($D$8)+1 &lt;= ROWS(_xlfn.ANCHORARRAY(_Helper_FilterResults!$A$1)),
    INDEX(_xlfn.ANCHORARRAY(_Helper_FilterResults!$A$1), ROW()-ROW($D$8)+1, 4),
    ""
)</f>
        <v>REDDING</v>
      </c>
      <c r="H451" s="5" cm="1">
        <f t="array" ref="H451">IF(
    ROW()-ROW($D$8)+1 &lt;= ROWS(_xlfn.ANCHORARRAY(_Helper_FilterResults!$A$1)),
    INDEX(_xlfn.ANCHORARRAY(_Helper_FilterResults!$A$1), ROW()-ROW($D$8)+1, 5),
    ""
)</f>
        <v>96001</v>
      </c>
      <c r="I451" s="28" t="str" cm="1">
        <f t="array" ref="I451">IF(
    ROW()-ROW($D$8)+1 &lt;= ROWS(_xlfn.ANCHORARRAY(_Helper_FilterResults!$A$1)),
    INDEX(_xlfn.ANCHORARRAY(_Helper_FilterResults!$A$1), ROW()-ROW($D$8)+1, 6),
    ""
)</f>
        <v>District 1</v>
      </c>
      <c r="J451" s="28" t="str" cm="1">
        <f t="array" ref="J451">IF(
    ROW()-ROW($D$8)+1 &lt;= ROWS(_xlfn.ANCHORARRAY(_Helper_FilterResults!$A$1)),
    INDEX(_xlfn.ANCHORARRAY(_Helper_FilterResults!$A$1), ROW()-ROW($D$8)+1, 7),
    ""
)</f>
        <v>District 1</v>
      </c>
      <c r="K451" s="28" t="str" cm="1">
        <f t="array" ref="K451">IF(
    ROW()-ROW($D$8)+1 &lt;= ROWS(_xlfn.ANCHORARRAY(_Helper_FilterResults!$A$1)),
    INDEX(_xlfn.ANCHORARRAY(_Helper_FilterResults!$A$1), ROW()-ROW($D$8)+1, 8),
    ""
)</f>
        <v>District 1</v>
      </c>
      <c r="L451" s="28" t="str" cm="1">
        <f t="array" ref="L451">IF(
    ROW()-ROW($D$8)+1 &lt;= ROWS(_xlfn.ANCHORARRAY(_Helper_FilterResults!$A$1)),
    INDEX(_xlfn.ANCHORARRAY(_Helper_FilterResults!$A$1), ROW()-ROW($D$8)+1, 9),
    ""
)</f>
        <v>District 2</v>
      </c>
      <c r="M451" s="28" t="str" cm="1">
        <f t="array" ref="M451">IF(
    ROW()-ROW($D$8)+1 &lt;= ROWS(_xlfn.ANCHORARRAY(_Helper_FilterResults!$A$1)),
    INDEX(_xlfn.ANCHORARRAY(_Helper_FilterResults!$A$1), ROW()-ROW($D$8)+1, 10),
    ""
)</f>
        <v>No</v>
      </c>
      <c r="N451" s="34" t="str" cm="1">
        <f t="array" ref="N451">IF(
    ROW()-ROW($D$8)+1 &lt;= ROWS(_xlfn.ANCHORARRAY(_Helper_FilterResults!$A$1)),
    INDEX(_xlfn.ANCHORARRAY(_Helper_FilterResults!$A$1), ROW()-ROW($D$8)+1, 11),
    ""
)</f>
        <v>No</v>
      </c>
      <c r="O451" s="28" t="str" cm="1">
        <f t="array" ref="O451">IF(
    ROW()-ROW($D$8)+1 &lt;= ROWS(_xlfn.ANCHORARRAY(_Helper_FilterResults!$A$1)),
    INDEX(_xlfn.ANCHORARRAY(_Helper_FilterResults!$A$1), ROW()-ROW($D$8)+1, 12),
    ""
)</f>
        <v>NA</v>
      </c>
      <c r="P451" s="33" t="str" cm="1">
        <f t="array" ref="P451">IF(
    ROW()-ROW($D$8)+1 &lt;= ROWS(_xlfn.ANCHORARRAY(_Helper_FilterResults!$A$1)),
    INDEX(_xlfn.ANCHORARRAY(_Helper_FilterResults!$A$1), ROW()-ROW($D$8)+1, 13),
    ""
)</f>
        <v>General Acute Care Hospital</v>
      </c>
      <c r="Q451" s="33" t="str" cm="1">
        <f t="array" ref="Q451">IF(
    ROW()-ROW($D$8)+1 &lt;= ROWS(_xlfn.ANCHORARRAY(_Helper_FilterResults!$A$1)),
    INDEX(_xlfn.ANCHORARRAY(_Helper_FilterResults!$A$1), ROW()-ROW($D$8)+1, 14),
    ""
)</f>
        <v>Investor - LLC</v>
      </c>
    </row>
    <row r="452" spans="4:17" x14ac:dyDescent="0.3">
      <c r="D452" s="5" cm="1">
        <f t="array" ref="D452">IF(
    ROW()-ROW($D$8)+1 &lt;= ROWS(_xlfn.ANCHORARRAY(_Helper_FilterResults!$A$1)),
    INDEX(_xlfn.ANCHORARRAY(_Helper_FilterResults!$A$1), ROW()-ROW($D$8)+1, 1),
    ""
)</f>
        <v>106450949</v>
      </c>
      <c r="E452" s="5" t="str" cm="1">
        <f t="array" ref="E452">IF(
    ROW()-ROW($D$8)+1 &lt;= ROWS(_xlfn.ANCHORARRAY(_Helper_FilterResults!$A$1)),
    INDEX(_xlfn.ANCHORARRAY(_Helper_FilterResults!$A$1), ROW()-ROW($D$8)+1, 2),
    ""
)</f>
        <v>MERCY MEDICAL CENTER - REDDING</v>
      </c>
      <c r="F452" s="5" t="str" cm="1">
        <f t="array" ref="F452">IF(
    ROW()-ROW($D$8)+1 &lt;= ROWS(_xlfn.ANCHORARRAY(_Helper_FilterResults!$A$1)),
    INDEX(_xlfn.ANCHORARRAY(_Helper_FilterResults!$A$1), ROW()-ROW($D$8)+1, 3),
    ""
)</f>
        <v>2175 ROSALINE AVENUE</v>
      </c>
      <c r="G452" s="5" t="str" cm="1">
        <f t="array" ref="G452">IF(
    ROW()-ROW($D$8)+1 &lt;= ROWS(_xlfn.ANCHORARRAY(_Helper_FilterResults!$A$1)),
    INDEX(_xlfn.ANCHORARRAY(_Helper_FilterResults!$A$1), ROW()-ROW($D$8)+1, 4),
    ""
)</f>
        <v>REDDING</v>
      </c>
      <c r="H452" s="5" cm="1">
        <f t="array" ref="H452">IF(
    ROW()-ROW($D$8)+1 &lt;= ROWS(_xlfn.ANCHORARRAY(_Helper_FilterResults!$A$1)),
    INDEX(_xlfn.ANCHORARRAY(_Helper_FilterResults!$A$1), ROW()-ROW($D$8)+1, 5),
    ""
)</f>
        <v>96001</v>
      </c>
      <c r="I452" s="28" t="str" cm="1">
        <f t="array" ref="I452">IF(
    ROW()-ROW($D$8)+1 &lt;= ROWS(_xlfn.ANCHORARRAY(_Helper_FilterResults!$A$1)),
    INDEX(_xlfn.ANCHORARRAY(_Helper_FilterResults!$A$1), ROW()-ROW($D$8)+1, 6),
    ""
)</f>
        <v>District 1</v>
      </c>
      <c r="J452" s="28" t="str" cm="1">
        <f t="array" ref="J452">IF(
    ROW()-ROW($D$8)+1 &lt;= ROWS(_xlfn.ANCHORARRAY(_Helper_FilterResults!$A$1)),
    INDEX(_xlfn.ANCHORARRAY(_Helper_FilterResults!$A$1), ROW()-ROW($D$8)+1, 7),
    ""
)</f>
        <v>District 1</v>
      </c>
      <c r="K452" s="28" t="str" cm="1">
        <f t="array" ref="K452">IF(
    ROW()-ROW($D$8)+1 &lt;= ROWS(_xlfn.ANCHORARRAY(_Helper_FilterResults!$A$1)),
    INDEX(_xlfn.ANCHORARRAY(_Helper_FilterResults!$A$1), ROW()-ROW($D$8)+1, 8),
    ""
)</f>
        <v>District 1</v>
      </c>
      <c r="L452" s="28" t="str" cm="1">
        <f t="array" ref="L452">IF(
    ROW()-ROW($D$8)+1 &lt;= ROWS(_xlfn.ANCHORARRAY(_Helper_FilterResults!$A$1)),
    INDEX(_xlfn.ANCHORARRAY(_Helper_FilterResults!$A$1), ROW()-ROW($D$8)+1, 9),
    ""
)</f>
        <v>District 2</v>
      </c>
      <c r="M452" s="28" t="str" cm="1">
        <f t="array" ref="M452">IF(
    ROW()-ROW($D$8)+1 &lt;= ROWS(_xlfn.ANCHORARRAY(_Helper_FilterResults!$A$1)),
    INDEX(_xlfn.ANCHORARRAY(_Helper_FilterResults!$A$1), ROW()-ROW($D$8)+1, 10),
    ""
)</f>
        <v>No</v>
      </c>
      <c r="N452" s="34" t="str" cm="1">
        <f t="array" ref="N452">IF(
    ROW()-ROW($D$8)+1 &lt;= ROWS(_xlfn.ANCHORARRAY(_Helper_FilterResults!$A$1)),
    INDEX(_xlfn.ANCHORARRAY(_Helper_FilterResults!$A$1), ROW()-ROW($D$8)+1, 11),
    ""
)</f>
        <v>No</v>
      </c>
      <c r="O452" s="28" t="str" cm="1">
        <f t="array" ref="O452">IF(
    ROW()-ROW($D$8)+1 &lt;= ROWS(_xlfn.ANCHORARRAY(_Helper_FilterResults!$A$1)),
    INDEX(_xlfn.ANCHORARRAY(_Helper_FilterResults!$A$1), ROW()-ROW($D$8)+1, 12),
    ""
)</f>
        <v>Level II</v>
      </c>
      <c r="P452" s="33" t="str" cm="1">
        <f t="array" ref="P452">IF(
    ROW()-ROW($D$8)+1 &lt;= ROWS(_xlfn.ANCHORARRAY(_Helper_FilterResults!$A$1)),
    INDEX(_xlfn.ANCHORARRAY(_Helper_FilterResults!$A$1), ROW()-ROW($D$8)+1, 13),
    ""
)</f>
        <v>General Acute Care Hospital</v>
      </c>
      <c r="Q452" s="33" t="str" cm="1">
        <f t="array" ref="Q452">IF(
    ROW()-ROW($D$8)+1 &lt;= ROWS(_xlfn.ANCHORARRAY(_Helper_FilterResults!$A$1)),
    INDEX(_xlfn.ANCHORARRAY(_Helper_FilterResults!$A$1), ROW()-ROW($D$8)+1, 14),
    ""
)</f>
        <v>Non-Profit Corporation</v>
      </c>
    </row>
    <row r="453" spans="4:17" x14ac:dyDescent="0.3">
      <c r="D453" s="5" cm="1">
        <f t="array" ref="D453">IF(
    ROW()-ROW($D$8)+1 &lt;= ROWS(_xlfn.ANCHORARRAY(_Helper_FilterResults!$A$1)),
    INDEX(_xlfn.ANCHORARRAY(_Helper_FilterResults!$A$1), ROW()-ROW($D$8)+1, 1),
    ""
)</f>
        <v>106454012</v>
      </c>
      <c r="E453" s="5" t="str" cm="1">
        <f t="array" ref="E453">IF(
    ROW()-ROW($D$8)+1 &lt;= ROWS(_xlfn.ANCHORARRAY(_Helper_FilterResults!$A$1)),
    INDEX(_xlfn.ANCHORARRAY(_Helper_FilterResults!$A$1), ROW()-ROW($D$8)+1, 2),
    ""
)</f>
        <v>VIBRA HOSPITAL OF NORTHERN CALIFORNIA</v>
      </c>
      <c r="F453" s="5" t="str" cm="1">
        <f t="array" ref="F453">IF(
    ROW()-ROW($D$8)+1 &lt;= ROWS(_xlfn.ANCHORARRAY(_Helper_FilterResults!$A$1)),
    INDEX(_xlfn.ANCHORARRAY(_Helper_FilterResults!$A$1), ROW()-ROW($D$8)+1, 3),
    ""
)</f>
        <v>2801 EUREKA WAY</v>
      </c>
      <c r="G453" s="5" t="str" cm="1">
        <f t="array" ref="G453">IF(
    ROW()-ROW($D$8)+1 &lt;= ROWS(_xlfn.ANCHORARRAY(_Helper_FilterResults!$A$1)),
    INDEX(_xlfn.ANCHORARRAY(_Helper_FilterResults!$A$1), ROW()-ROW($D$8)+1, 4),
    ""
)</f>
        <v>REDDING</v>
      </c>
      <c r="H453" s="5" cm="1">
        <f t="array" ref="H453">IF(
    ROW()-ROW($D$8)+1 &lt;= ROWS(_xlfn.ANCHORARRAY(_Helper_FilterResults!$A$1)),
    INDEX(_xlfn.ANCHORARRAY(_Helper_FilterResults!$A$1), ROW()-ROW($D$8)+1, 5),
    ""
)</f>
        <v>96001</v>
      </c>
      <c r="I453" s="28" t="str" cm="1">
        <f t="array" ref="I453">IF(
    ROW()-ROW($D$8)+1 &lt;= ROWS(_xlfn.ANCHORARRAY(_Helper_FilterResults!$A$1)),
    INDEX(_xlfn.ANCHORARRAY(_Helper_FilterResults!$A$1), ROW()-ROW($D$8)+1, 6),
    ""
)</f>
        <v>District 1</v>
      </c>
      <c r="J453" s="28" t="str" cm="1">
        <f t="array" ref="J453">IF(
    ROW()-ROW($D$8)+1 &lt;= ROWS(_xlfn.ANCHORARRAY(_Helper_FilterResults!$A$1)),
    INDEX(_xlfn.ANCHORARRAY(_Helper_FilterResults!$A$1), ROW()-ROW($D$8)+1, 7),
    ""
)</f>
        <v>District 1</v>
      </c>
      <c r="K453" s="28" t="str" cm="1">
        <f t="array" ref="K453">IF(
    ROW()-ROW($D$8)+1 &lt;= ROWS(_xlfn.ANCHORARRAY(_Helper_FilterResults!$A$1)),
    INDEX(_xlfn.ANCHORARRAY(_Helper_FilterResults!$A$1), ROW()-ROW($D$8)+1, 8),
    ""
)</f>
        <v>District 1</v>
      </c>
      <c r="L453" s="28" t="str" cm="1">
        <f t="array" ref="L453">IF(
    ROW()-ROW($D$8)+1 &lt;= ROWS(_xlfn.ANCHORARRAY(_Helper_FilterResults!$A$1)),
    INDEX(_xlfn.ANCHORARRAY(_Helper_FilterResults!$A$1), ROW()-ROW($D$8)+1, 9),
    ""
)</f>
        <v>District 2</v>
      </c>
      <c r="M453" s="28" t="str" cm="1">
        <f t="array" ref="M453">IF(
    ROW()-ROW($D$8)+1 &lt;= ROWS(_xlfn.ANCHORARRAY(_Helper_FilterResults!$A$1)),
    INDEX(_xlfn.ANCHORARRAY(_Helper_FilterResults!$A$1), ROW()-ROW($D$8)+1, 10),
    ""
)</f>
        <v>No</v>
      </c>
      <c r="N453" s="34" t="str" cm="1">
        <f t="array" ref="N453">IF(
    ROW()-ROW($D$8)+1 &lt;= ROWS(_xlfn.ANCHORARRAY(_Helper_FilterResults!$A$1)),
    INDEX(_xlfn.ANCHORARRAY(_Helper_FilterResults!$A$1), ROW()-ROW($D$8)+1, 11),
    ""
)</f>
        <v>No</v>
      </c>
      <c r="O453" s="28" t="str" cm="1">
        <f t="array" ref="O453">IF(
    ROW()-ROW($D$8)+1 &lt;= ROWS(_xlfn.ANCHORARRAY(_Helper_FilterResults!$A$1)),
    INDEX(_xlfn.ANCHORARRAY(_Helper_FilterResults!$A$1), ROW()-ROW($D$8)+1, 12),
    ""
)</f>
        <v>NA</v>
      </c>
      <c r="P453" s="33" t="str" cm="1">
        <f t="array" ref="P453">IF(
    ROW()-ROW($D$8)+1 &lt;= ROWS(_xlfn.ANCHORARRAY(_Helper_FilterResults!$A$1)),
    INDEX(_xlfn.ANCHORARRAY(_Helper_FilterResults!$A$1), ROW()-ROW($D$8)+1, 13),
    ""
)</f>
        <v>General Acute Care Hospital</v>
      </c>
      <c r="Q453" s="33" t="str" cm="1">
        <f t="array" ref="Q453">IF(
    ROW()-ROW($D$8)+1 &lt;= ROWS(_xlfn.ANCHORARRAY(_Helper_FilterResults!$A$1)),
    INDEX(_xlfn.ANCHORARRAY(_Helper_FilterResults!$A$1), ROW()-ROW($D$8)+1, 14),
    ""
)</f>
        <v>Investor - LLC</v>
      </c>
    </row>
    <row r="454" spans="4:17" x14ac:dyDescent="0.3">
      <c r="D454" s="5" cm="1">
        <f t="array" ref="D454">IF(
    ROW()-ROW($D$8)+1 &lt;= ROWS(_xlfn.ANCHORARRAY(_Helper_FilterResults!$A$1)),
    INDEX(_xlfn.ANCHORARRAY(_Helper_FilterResults!$A$1), ROW()-ROW($D$8)+1, 1),
    ""
)</f>
        <v>106454013</v>
      </c>
      <c r="E454" s="5" t="str" cm="1">
        <f t="array" ref="E454">IF(
    ROW()-ROW($D$8)+1 &lt;= ROWS(_xlfn.ANCHORARRAY(_Helper_FilterResults!$A$1)),
    INDEX(_xlfn.ANCHORARRAY(_Helper_FilterResults!$A$1), ROW()-ROW($D$8)+1, 2),
    ""
)</f>
        <v>PATIENTS' HOSPITAL OF REDDING</v>
      </c>
      <c r="F454" s="5" t="str" cm="1">
        <f t="array" ref="F454">IF(
    ROW()-ROW($D$8)+1 &lt;= ROWS(_xlfn.ANCHORARRAY(_Helper_FilterResults!$A$1)),
    INDEX(_xlfn.ANCHORARRAY(_Helper_FilterResults!$A$1), ROW()-ROW($D$8)+1, 3),
    ""
)</f>
        <v>2900 EUREKA WAY</v>
      </c>
      <c r="G454" s="5" t="str" cm="1">
        <f t="array" ref="G454">IF(
    ROW()-ROW($D$8)+1 &lt;= ROWS(_xlfn.ANCHORARRAY(_Helper_FilterResults!$A$1)),
    INDEX(_xlfn.ANCHORARRAY(_Helper_FilterResults!$A$1), ROW()-ROW($D$8)+1, 4),
    ""
)</f>
        <v>REDDING</v>
      </c>
      <c r="H454" s="5" cm="1">
        <f t="array" ref="H454">IF(
    ROW()-ROW($D$8)+1 &lt;= ROWS(_xlfn.ANCHORARRAY(_Helper_FilterResults!$A$1)),
    INDEX(_xlfn.ANCHORARRAY(_Helper_FilterResults!$A$1), ROW()-ROW($D$8)+1, 5),
    ""
)</f>
        <v>96001</v>
      </c>
      <c r="I454" s="28" t="str" cm="1">
        <f t="array" ref="I454">IF(
    ROW()-ROW($D$8)+1 &lt;= ROWS(_xlfn.ANCHORARRAY(_Helper_FilterResults!$A$1)),
    INDEX(_xlfn.ANCHORARRAY(_Helper_FilterResults!$A$1), ROW()-ROW($D$8)+1, 6),
    ""
)</f>
        <v>District 1</v>
      </c>
      <c r="J454" s="28" t="str" cm="1">
        <f t="array" ref="J454">IF(
    ROW()-ROW($D$8)+1 &lt;= ROWS(_xlfn.ANCHORARRAY(_Helper_FilterResults!$A$1)),
    INDEX(_xlfn.ANCHORARRAY(_Helper_FilterResults!$A$1), ROW()-ROW($D$8)+1, 7),
    ""
)</f>
        <v>District 1</v>
      </c>
      <c r="K454" s="28" t="str" cm="1">
        <f t="array" ref="K454">IF(
    ROW()-ROW($D$8)+1 &lt;= ROWS(_xlfn.ANCHORARRAY(_Helper_FilterResults!$A$1)),
    INDEX(_xlfn.ANCHORARRAY(_Helper_FilterResults!$A$1), ROW()-ROW($D$8)+1, 8),
    ""
)</f>
        <v>District 1</v>
      </c>
      <c r="L454" s="28" t="str" cm="1">
        <f t="array" ref="L454">IF(
    ROW()-ROW($D$8)+1 &lt;= ROWS(_xlfn.ANCHORARRAY(_Helper_FilterResults!$A$1)),
    INDEX(_xlfn.ANCHORARRAY(_Helper_FilterResults!$A$1), ROW()-ROW($D$8)+1, 9),
    ""
)</f>
        <v>District 2</v>
      </c>
      <c r="M454" s="28" t="str" cm="1">
        <f t="array" ref="M454">IF(
    ROW()-ROW($D$8)+1 &lt;= ROWS(_xlfn.ANCHORARRAY(_Helper_FilterResults!$A$1)),
    INDEX(_xlfn.ANCHORARRAY(_Helper_FilterResults!$A$1), ROW()-ROW($D$8)+1, 10),
    ""
)</f>
        <v>No</v>
      </c>
      <c r="N454" s="34" t="str" cm="1">
        <f t="array" ref="N454">IF(
    ROW()-ROW($D$8)+1 &lt;= ROWS(_xlfn.ANCHORARRAY(_Helper_FilterResults!$A$1)),
    INDEX(_xlfn.ANCHORARRAY(_Helper_FilterResults!$A$1), ROW()-ROW($D$8)+1, 11),
    ""
)</f>
        <v>No</v>
      </c>
      <c r="O454" s="28" t="str" cm="1">
        <f t="array" ref="O454">IF(
    ROW()-ROW($D$8)+1 &lt;= ROWS(_xlfn.ANCHORARRAY(_Helper_FilterResults!$A$1)),
    INDEX(_xlfn.ANCHORARRAY(_Helper_FilterResults!$A$1), ROW()-ROW($D$8)+1, 12),
    ""
)</f>
        <v>NA</v>
      </c>
      <c r="P454" s="33" t="str" cm="1">
        <f t="array" ref="P454">IF(
    ROW()-ROW($D$8)+1 &lt;= ROWS(_xlfn.ANCHORARRAY(_Helper_FilterResults!$A$1)),
    INDEX(_xlfn.ANCHORARRAY(_Helper_FilterResults!$A$1), ROW()-ROW($D$8)+1, 13),
    ""
)</f>
        <v>General Acute Care Hospital</v>
      </c>
      <c r="Q454" s="33" t="str" cm="1">
        <f t="array" ref="Q454">IF(
    ROW()-ROW($D$8)+1 &lt;= ROWS(_xlfn.ANCHORARRAY(_Helper_FilterResults!$A$1)),
    INDEX(_xlfn.ANCHORARRAY(_Helper_FilterResults!$A$1), ROW()-ROW($D$8)+1, 14),
    ""
)</f>
        <v>Investor - Individual</v>
      </c>
    </row>
    <row r="455" spans="4:17" x14ac:dyDescent="0.3">
      <c r="D455" s="5" cm="1">
        <f t="array" ref="D455">IF(
    ROW()-ROW($D$8)+1 &lt;= ROWS(_xlfn.ANCHORARRAY(_Helper_FilterResults!$A$1)),
    INDEX(_xlfn.ANCHORARRAY(_Helper_FilterResults!$A$1), ROW()-ROW($D$8)+1, 1),
    ""
)</f>
        <v>106454068</v>
      </c>
      <c r="E455" s="5" t="str" cm="1">
        <f t="array" ref="E455">IF(
    ROW()-ROW($D$8)+1 &lt;= ROWS(_xlfn.ANCHORARRAY(_Helper_FilterResults!$A$1)),
    INDEX(_xlfn.ANCHORARRAY(_Helper_FilterResults!$A$1), ROW()-ROW($D$8)+1, 2),
    ""
)</f>
        <v>RESTPADD PSYCHIATRIC HEALTH FACILITY</v>
      </c>
      <c r="F455" s="5" t="str" cm="1">
        <f t="array" ref="F455">IF(
    ROW()-ROW($D$8)+1 &lt;= ROWS(_xlfn.ANCHORARRAY(_Helper_FilterResults!$A$1)),
    INDEX(_xlfn.ANCHORARRAY(_Helper_FilterResults!$A$1), ROW()-ROW($D$8)+1, 3),
    ""
)</f>
        <v>2750 EUREKA WAY</v>
      </c>
      <c r="G455" s="5" t="str" cm="1">
        <f t="array" ref="G455">IF(
    ROW()-ROW($D$8)+1 &lt;= ROWS(_xlfn.ANCHORARRAY(_Helper_FilterResults!$A$1)),
    INDEX(_xlfn.ANCHORARRAY(_Helper_FilterResults!$A$1), ROW()-ROW($D$8)+1, 4),
    ""
)</f>
        <v>REDDING</v>
      </c>
      <c r="H455" s="5" cm="1">
        <f t="array" ref="H455">IF(
    ROW()-ROW($D$8)+1 &lt;= ROWS(_xlfn.ANCHORARRAY(_Helper_FilterResults!$A$1)),
    INDEX(_xlfn.ANCHORARRAY(_Helper_FilterResults!$A$1), ROW()-ROW($D$8)+1, 5),
    ""
)</f>
        <v>96001</v>
      </c>
      <c r="I455" s="28" t="str" cm="1">
        <f t="array" ref="I455">IF(
    ROW()-ROW($D$8)+1 &lt;= ROWS(_xlfn.ANCHORARRAY(_Helper_FilterResults!$A$1)),
    INDEX(_xlfn.ANCHORARRAY(_Helper_FilterResults!$A$1), ROW()-ROW($D$8)+1, 6),
    ""
)</f>
        <v>District 1</v>
      </c>
      <c r="J455" s="28" t="str" cm="1">
        <f t="array" ref="J455">IF(
    ROW()-ROW($D$8)+1 &lt;= ROWS(_xlfn.ANCHORARRAY(_Helper_FilterResults!$A$1)),
    INDEX(_xlfn.ANCHORARRAY(_Helper_FilterResults!$A$1), ROW()-ROW($D$8)+1, 7),
    ""
)</f>
        <v>District 1</v>
      </c>
      <c r="K455" s="28" t="str" cm="1">
        <f t="array" ref="K455">IF(
    ROW()-ROW($D$8)+1 &lt;= ROWS(_xlfn.ANCHORARRAY(_Helper_FilterResults!$A$1)),
    INDEX(_xlfn.ANCHORARRAY(_Helper_FilterResults!$A$1), ROW()-ROW($D$8)+1, 8),
    ""
)</f>
        <v>District 1</v>
      </c>
      <c r="L455" s="28" t="str" cm="1">
        <f t="array" ref="L455">IF(
    ROW()-ROW($D$8)+1 &lt;= ROWS(_xlfn.ANCHORARRAY(_Helper_FilterResults!$A$1)),
    INDEX(_xlfn.ANCHORARRAY(_Helper_FilterResults!$A$1), ROW()-ROW($D$8)+1, 9),
    ""
)</f>
        <v>District 2</v>
      </c>
      <c r="M455" s="28" t="str" cm="1">
        <f t="array" ref="M455">IF(
    ROW()-ROW($D$8)+1 &lt;= ROWS(_xlfn.ANCHORARRAY(_Helper_FilterResults!$A$1)),
    INDEX(_xlfn.ANCHORARRAY(_Helper_FilterResults!$A$1), ROW()-ROW($D$8)+1, 10),
    ""
)</f>
        <v>No</v>
      </c>
      <c r="N455" s="34" t="str" cm="1">
        <f t="array" ref="N455">IF(
    ROW()-ROW($D$8)+1 &lt;= ROWS(_xlfn.ANCHORARRAY(_Helper_FilterResults!$A$1)),
    INDEX(_xlfn.ANCHORARRAY(_Helper_FilterResults!$A$1), ROW()-ROW($D$8)+1, 11),
    ""
)</f>
        <v>No</v>
      </c>
      <c r="O455" s="28" t="str" cm="1">
        <f t="array" ref="O455">IF(
    ROW()-ROW($D$8)+1 &lt;= ROWS(_xlfn.ANCHORARRAY(_Helper_FilterResults!$A$1)),
    INDEX(_xlfn.ANCHORARRAY(_Helper_FilterResults!$A$1), ROW()-ROW($D$8)+1, 12),
    ""
)</f>
        <v>NA</v>
      </c>
      <c r="P455" s="33" t="str" cm="1">
        <f t="array" ref="P455">IF(
    ROW()-ROW($D$8)+1 &lt;= ROWS(_xlfn.ANCHORARRAY(_Helper_FilterResults!$A$1)),
    INDEX(_xlfn.ANCHORARRAY(_Helper_FilterResults!$A$1), ROW()-ROW($D$8)+1, 13),
    ""
)</f>
        <v>Psychiatric Health Facility</v>
      </c>
      <c r="Q455" s="33" t="str" cm="1">
        <f t="array" ref="Q455">IF(
    ROW()-ROW($D$8)+1 &lt;= ROWS(_xlfn.ANCHORARRAY(_Helper_FilterResults!$A$1)),
    INDEX(_xlfn.ANCHORARRAY(_Helper_FilterResults!$A$1), ROW()-ROW($D$8)+1, 14),
    ""
)</f>
        <v>Investor - Corporation</v>
      </c>
    </row>
    <row r="456" spans="4:17" x14ac:dyDescent="0.3">
      <c r="D456" s="5" cm="1">
        <f t="array" ref="D456">IF(
    ROW()-ROW($D$8)+1 &lt;= ROWS(_xlfn.ANCHORARRAY(_Helper_FilterResults!$A$1)),
    INDEX(_xlfn.ANCHORARRAY(_Helper_FilterResults!$A$1), ROW()-ROW($D$8)+1, 1),
    ""
)</f>
        <v>106470871</v>
      </c>
      <c r="E456" s="5" t="str" cm="1">
        <f t="array" ref="E456">IF(
    ROW()-ROW($D$8)+1 &lt;= ROWS(_xlfn.ANCHORARRAY(_Helper_FilterResults!$A$1)),
    INDEX(_xlfn.ANCHORARRAY(_Helper_FilterResults!$A$1), ROW()-ROW($D$8)+1, 2),
    ""
)</f>
        <v>MERCY MEDICAL CENTER MT. SHASTA</v>
      </c>
      <c r="F456" s="5" t="str" cm="1">
        <f t="array" ref="F456">IF(
    ROW()-ROW($D$8)+1 &lt;= ROWS(_xlfn.ANCHORARRAY(_Helper_FilterResults!$A$1)),
    INDEX(_xlfn.ANCHORARRAY(_Helper_FilterResults!$A$1), ROW()-ROW($D$8)+1, 3),
    ""
)</f>
        <v>914 PINE STREET</v>
      </c>
      <c r="G456" s="5" t="str" cm="1">
        <f t="array" ref="G456">IF(
    ROW()-ROW($D$8)+1 &lt;= ROWS(_xlfn.ANCHORARRAY(_Helper_FilterResults!$A$1)),
    INDEX(_xlfn.ANCHORARRAY(_Helper_FilterResults!$A$1), ROW()-ROW($D$8)+1, 4),
    ""
)</f>
        <v>MOUNT SHASTA</v>
      </c>
      <c r="H456" s="5" cm="1">
        <f t="array" ref="H456">IF(
    ROW()-ROW($D$8)+1 &lt;= ROWS(_xlfn.ANCHORARRAY(_Helper_FilterResults!$A$1)),
    INDEX(_xlfn.ANCHORARRAY(_Helper_FilterResults!$A$1), ROW()-ROW($D$8)+1, 5),
    ""
)</f>
        <v>96067</v>
      </c>
      <c r="I456" s="28" t="str" cm="1">
        <f t="array" ref="I456">IF(
    ROW()-ROW($D$8)+1 &lt;= ROWS(_xlfn.ANCHORARRAY(_Helper_FilterResults!$A$1)),
    INDEX(_xlfn.ANCHORARRAY(_Helper_FilterResults!$A$1), ROW()-ROW($D$8)+1, 6),
    ""
)</f>
        <v>District 1</v>
      </c>
      <c r="J456" s="28" t="str" cm="1">
        <f t="array" ref="J456">IF(
    ROW()-ROW($D$8)+1 &lt;= ROWS(_xlfn.ANCHORARRAY(_Helper_FilterResults!$A$1)),
    INDEX(_xlfn.ANCHORARRAY(_Helper_FilterResults!$A$1), ROW()-ROW($D$8)+1, 7),
    ""
)</f>
        <v>District 1</v>
      </c>
      <c r="K456" s="28" t="str" cm="1">
        <f t="array" ref="K456">IF(
    ROW()-ROW($D$8)+1 &lt;= ROWS(_xlfn.ANCHORARRAY(_Helper_FilterResults!$A$1)),
    INDEX(_xlfn.ANCHORARRAY(_Helper_FilterResults!$A$1), ROW()-ROW($D$8)+1, 8),
    ""
)</f>
        <v>District 1</v>
      </c>
      <c r="L456" s="28" t="str" cm="1">
        <f t="array" ref="L456">IF(
    ROW()-ROW($D$8)+1 &lt;= ROWS(_xlfn.ANCHORARRAY(_Helper_FilterResults!$A$1)),
    INDEX(_xlfn.ANCHORARRAY(_Helper_FilterResults!$A$1), ROW()-ROW($D$8)+1, 9),
    ""
)</f>
        <v>District 2</v>
      </c>
      <c r="M456" s="28" t="str" cm="1">
        <f t="array" ref="M456">IF(
    ROW()-ROW($D$8)+1 &lt;= ROWS(_xlfn.ANCHORARRAY(_Helper_FilterResults!$A$1)),
    INDEX(_xlfn.ANCHORARRAY(_Helper_FilterResults!$A$1), ROW()-ROW($D$8)+1, 10),
    ""
)</f>
        <v>No</v>
      </c>
      <c r="N456" s="34" t="str" cm="1">
        <f t="array" ref="N456">IF(
    ROW()-ROW($D$8)+1 &lt;= ROWS(_xlfn.ANCHORARRAY(_Helper_FilterResults!$A$1)),
    INDEX(_xlfn.ANCHORARRAY(_Helper_FilterResults!$A$1), ROW()-ROW($D$8)+1, 11),
    ""
)</f>
        <v>Yes</v>
      </c>
      <c r="O456" s="28" t="str" cm="1">
        <f t="array" ref="O456">IF(
    ROW()-ROW($D$8)+1 &lt;= ROWS(_xlfn.ANCHORARRAY(_Helper_FilterResults!$A$1)),
    INDEX(_xlfn.ANCHORARRAY(_Helper_FilterResults!$A$1), ROW()-ROW($D$8)+1, 12),
    ""
)</f>
        <v>Level III</v>
      </c>
      <c r="P456" s="33" t="str" cm="1">
        <f t="array" ref="P456">IF(
    ROW()-ROW($D$8)+1 &lt;= ROWS(_xlfn.ANCHORARRAY(_Helper_FilterResults!$A$1)),
    INDEX(_xlfn.ANCHORARRAY(_Helper_FilterResults!$A$1), ROW()-ROW($D$8)+1, 13),
    ""
)</f>
        <v>General Acute Care Hospital</v>
      </c>
      <c r="Q456" s="33" t="str" cm="1">
        <f t="array" ref="Q456">IF(
    ROW()-ROW($D$8)+1 &lt;= ROWS(_xlfn.ANCHORARRAY(_Helper_FilterResults!$A$1)),
    INDEX(_xlfn.ANCHORARRAY(_Helper_FilterResults!$A$1), ROW()-ROW($D$8)+1, 14),
    ""
)</f>
        <v>Non-Profit Corporation</v>
      </c>
    </row>
    <row r="457" spans="4:17" x14ac:dyDescent="0.3">
      <c r="D457" s="5" cm="1">
        <f t="array" ref="D457">IF(
    ROW()-ROW($D$8)+1 &lt;= ROWS(_xlfn.ANCHORARRAY(_Helper_FilterResults!$A$1)),
    INDEX(_xlfn.ANCHORARRAY(_Helper_FilterResults!$A$1), ROW()-ROW($D$8)+1, 1),
    ""
)</f>
        <v>106474007</v>
      </c>
      <c r="E457" s="5" t="str" cm="1">
        <f t="array" ref="E457">IF(
    ROW()-ROW($D$8)+1 &lt;= ROWS(_xlfn.ANCHORARRAY(_Helper_FilterResults!$A$1)),
    INDEX(_xlfn.ANCHORARRAY(_Helper_FilterResults!$A$1), ROW()-ROW($D$8)+1, 2),
    ""
)</f>
        <v>FAIRCHILD MEDICAL CENTER</v>
      </c>
      <c r="F457" s="5" t="str" cm="1">
        <f t="array" ref="F457">IF(
    ROW()-ROW($D$8)+1 &lt;= ROWS(_xlfn.ANCHORARRAY(_Helper_FilterResults!$A$1)),
    INDEX(_xlfn.ANCHORARRAY(_Helper_FilterResults!$A$1), ROW()-ROW($D$8)+1, 3),
    ""
)</f>
        <v>444 BRUCE STREET</v>
      </c>
      <c r="G457" s="5" t="str" cm="1">
        <f t="array" ref="G457">IF(
    ROW()-ROW($D$8)+1 &lt;= ROWS(_xlfn.ANCHORARRAY(_Helper_FilterResults!$A$1)),
    INDEX(_xlfn.ANCHORARRAY(_Helper_FilterResults!$A$1), ROW()-ROW($D$8)+1, 4),
    ""
)</f>
        <v>YREKA</v>
      </c>
      <c r="H457" s="5" cm="1">
        <f t="array" ref="H457">IF(
    ROW()-ROW($D$8)+1 &lt;= ROWS(_xlfn.ANCHORARRAY(_Helper_FilterResults!$A$1)),
    INDEX(_xlfn.ANCHORARRAY(_Helper_FilterResults!$A$1), ROW()-ROW($D$8)+1, 5),
    ""
)</f>
        <v>96097</v>
      </c>
      <c r="I457" s="28" t="str" cm="1">
        <f t="array" ref="I457">IF(
    ROW()-ROW($D$8)+1 &lt;= ROWS(_xlfn.ANCHORARRAY(_Helper_FilterResults!$A$1)),
    INDEX(_xlfn.ANCHORARRAY(_Helper_FilterResults!$A$1), ROW()-ROW($D$8)+1, 6),
    ""
)</f>
        <v>District 1</v>
      </c>
      <c r="J457" s="28" t="str" cm="1">
        <f t="array" ref="J457">IF(
    ROW()-ROW($D$8)+1 &lt;= ROWS(_xlfn.ANCHORARRAY(_Helper_FilterResults!$A$1)),
    INDEX(_xlfn.ANCHORARRAY(_Helper_FilterResults!$A$1), ROW()-ROW($D$8)+1, 7),
    ""
)</f>
        <v>District 1</v>
      </c>
      <c r="K457" s="28" t="str" cm="1">
        <f t="array" ref="K457">IF(
    ROW()-ROW($D$8)+1 &lt;= ROWS(_xlfn.ANCHORARRAY(_Helper_FilterResults!$A$1)),
    INDEX(_xlfn.ANCHORARRAY(_Helper_FilterResults!$A$1), ROW()-ROW($D$8)+1, 8),
    ""
)</f>
        <v>District 1</v>
      </c>
      <c r="L457" s="28" t="str" cm="1">
        <f t="array" ref="L457">IF(
    ROW()-ROW($D$8)+1 &lt;= ROWS(_xlfn.ANCHORARRAY(_Helper_FilterResults!$A$1)),
    INDEX(_xlfn.ANCHORARRAY(_Helper_FilterResults!$A$1), ROW()-ROW($D$8)+1, 9),
    ""
)</f>
        <v>District 2</v>
      </c>
      <c r="M457" s="28" t="str" cm="1">
        <f t="array" ref="M457">IF(
    ROW()-ROW($D$8)+1 &lt;= ROWS(_xlfn.ANCHORARRAY(_Helper_FilterResults!$A$1)),
    INDEX(_xlfn.ANCHORARRAY(_Helper_FilterResults!$A$1), ROW()-ROW($D$8)+1, 10),
    ""
)</f>
        <v>No</v>
      </c>
      <c r="N457" s="34" t="str" cm="1">
        <f t="array" ref="N457">IF(
    ROW()-ROW($D$8)+1 &lt;= ROWS(_xlfn.ANCHORARRAY(_Helper_FilterResults!$A$1)),
    INDEX(_xlfn.ANCHORARRAY(_Helper_FilterResults!$A$1), ROW()-ROW($D$8)+1, 11),
    ""
)</f>
        <v>Yes</v>
      </c>
      <c r="O457" s="28" t="str" cm="1">
        <f t="array" ref="O457">IF(
    ROW()-ROW($D$8)+1 &lt;= ROWS(_xlfn.ANCHORARRAY(_Helper_FilterResults!$A$1)),
    INDEX(_xlfn.ANCHORARRAY(_Helper_FilterResults!$A$1), ROW()-ROW($D$8)+1, 12),
    ""
)</f>
        <v>Level IV</v>
      </c>
      <c r="P457" s="33" t="str" cm="1">
        <f t="array" ref="P457">IF(
    ROW()-ROW($D$8)+1 &lt;= ROWS(_xlfn.ANCHORARRAY(_Helper_FilterResults!$A$1)),
    INDEX(_xlfn.ANCHORARRAY(_Helper_FilterResults!$A$1), ROW()-ROW($D$8)+1, 13),
    ""
)</f>
        <v>General Acute Care Hospital</v>
      </c>
      <c r="Q457" s="33" t="str" cm="1">
        <f t="array" ref="Q457">IF(
    ROW()-ROW($D$8)+1 &lt;= ROWS(_xlfn.ANCHORARRAY(_Helper_FilterResults!$A$1)),
    INDEX(_xlfn.ANCHORARRAY(_Helper_FilterResults!$A$1), ROW()-ROW($D$8)+1, 14),
    ""
)</f>
        <v>Non-Profit Corporation</v>
      </c>
    </row>
    <row r="458" spans="4:17" x14ac:dyDescent="0.3">
      <c r="D458" s="5" cm="1">
        <f t="array" ref="D458">IF(
    ROW()-ROW($D$8)+1 &lt;= ROWS(_xlfn.ANCHORARRAY(_Helper_FilterResults!$A$1)),
    INDEX(_xlfn.ANCHORARRAY(_Helper_FilterResults!$A$1), ROW()-ROW($D$8)+1, 1),
    ""
)</f>
        <v>106480989</v>
      </c>
      <c r="E458" s="5" t="str" cm="1">
        <f t="array" ref="E458">IF(
    ROW()-ROW($D$8)+1 &lt;= ROWS(_xlfn.ANCHORARRAY(_Helper_FilterResults!$A$1)),
    INDEX(_xlfn.ANCHORARRAY(_Helper_FilterResults!$A$1), ROW()-ROW($D$8)+1, 2),
    ""
)</f>
        <v>KAISER FOUNDATION HOSPITAL &amp; REHAB CENTER - VALLEJO</v>
      </c>
      <c r="F458" s="5" t="str" cm="1">
        <f t="array" ref="F458">IF(
    ROW()-ROW($D$8)+1 &lt;= ROWS(_xlfn.ANCHORARRAY(_Helper_FilterResults!$A$1)),
    INDEX(_xlfn.ANCHORARRAY(_Helper_FilterResults!$A$1), ROW()-ROW($D$8)+1, 3),
    ""
)</f>
        <v>975 SERENO DRIVE</v>
      </c>
      <c r="G458" s="5" t="str" cm="1">
        <f t="array" ref="G458">IF(
    ROW()-ROW($D$8)+1 &lt;= ROWS(_xlfn.ANCHORARRAY(_Helper_FilterResults!$A$1)),
    INDEX(_xlfn.ANCHORARRAY(_Helper_FilterResults!$A$1), ROW()-ROW($D$8)+1, 4),
    ""
)</f>
        <v>VALLEJO</v>
      </c>
      <c r="H458" s="5" cm="1">
        <f t="array" ref="H458">IF(
    ROW()-ROW($D$8)+1 &lt;= ROWS(_xlfn.ANCHORARRAY(_Helper_FilterResults!$A$1)),
    INDEX(_xlfn.ANCHORARRAY(_Helper_FilterResults!$A$1), ROW()-ROW($D$8)+1, 5),
    ""
)</f>
        <v>94589</v>
      </c>
      <c r="I458" s="28" t="str" cm="1">
        <f t="array" ref="I458">IF(
    ROW()-ROW($D$8)+1 &lt;= ROWS(_xlfn.ANCHORARRAY(_Helper_FilterResults!$A$1)),
    INDEX(_xlfn.ANCHORARRAY(_Helper_FilterResults!$A$1), ROW()-ROW($D$8)+1, 6),
    ""
)</f>
        <v>District 11</v>
      </c>
      <c r="J458" s="28" t="str" cm="1">
        <f t="array" ref="J458">IF(
    ROW()-ROW($D$8)+1 &lt;= ROWS(_xlfn.ANCHORARRAY(_Helper_FilterResults!$A$1)),
    INDEX(_xlfn.ANCHORARRAY(_Helper_FilterResults!$A$1), ROW()-ROW($D$8)+1, 7),
    ""
)</f>
        <v>District 3</v>
      </c>
      <c r="K458" s="28" t="str" cm="1">
        <f t="array" ref="K458">IF(
    ROW()-ROW($D$8)+1 &lt;= ROWS(_xlfn.ANCHORARRAY(_Helper_FilterResults!$A$1)),
    INDEX(_xlfn.ANCHORARRAY(_Helper_FilterResults!$A$1), ROW()-ROW($D$8)+1, 8),
    ""
)</f>
        <v>District 8</v>
      </c>
      <c r="L458" s="28" t="str" cm="1">
        <f t="array" ref="L458">IF(
    ROW()-ROW($D$8)+1 &lt;= ROWS(_xlfn.ANCHORARRAY(_Helper_FilterResults!$A$1)),
    INDEX(_xlfn.ANCHORARRAY(_Helper_FilterResults!$A$1), ROW()-ROW($D$8)+1, 9),
    ""
)</f>
        <v>District 8</v>
      </c>
      <c r="M458" s="28" t="str" cm="1">
        <f t="array" ref="M458">IF(
    ROW()-ROW($D$8)+1 &lt;= ROWS(_xlfn.ANCHORARRAY(_Helper_FilterResults!$A$1)),
    INDEX(_xlfn.ANCHORARRAY(_Helper_FilterResults!$A$1), ROW()-ROW($D$8)+1, 10),
    ""
)</f>
        <v>No</v>
      </c>
      <c r="N458" s="34" t="str" cm="1">
        <f t="array" ref="N458">IF(
    ROW()-ROW($D$8)+1 &lt;= ROWS(_xlfn.ANCHORARRAY(_Helper_FilterResults!$A$1)),
    INDEX(_xlfn.ANCHORARRAY(_Helper_FilterResults!$A$1), ROW()-ROW($D$8)+1, 11),
    ""
)</f>
        <v>No</v>
      </c>
      <c r="O458" s="28" t="str" cm="1">
        <f t="array" ref="O458">IF(
    ROW()-ROW($D$8)+1 &lt;= ROWS(_xlfn.ANCHORARRAY(_Helper_FilterResults!$A$1)),
    INDEX(_xlfn.ANCHORARRAY(_Helper_FilterResults!$A$1), ROW()-ROW($D$8)+1, 12),
    ""
)</f>
        <v>NA</v>
      </c>
      <c r="P458" s="33" t="str" cm="1">
        <f t="array" ref="P458">IF(
    ROW()-ROW($D$8)+1 &lt;= ROWS(_xlfn.ANCHORARRAY(_Helper_FilterResults!$A$1)),
    INDEX(_xlfn.ANCHORARRAY(_Helper_FilterResults!$A$1), ROW()-ROW($D$8)+1, 13),
    ""
)</f>
        <v>General Acute Care Hospital</v>
      </c>
      <c r="Q458" s="33" t="str" cm="1">
        <f t="array" ref="Q458">IF(
    ROW()-ROW($D$8)+1 &lt;= ROWS(_xlfn.ANCHORARRAY(_Helper_FilterResults!$A$1)),
    INDEX(_xlfn.ANCHORARRAY(_Helper_FilterResults!$A$1), ROW()-ROW($D$8)+1, 14),
    ""
)</f>
        <v>Non-Profit Corporation</v>
      </c>
    </row>
    <row r="459" spans="4:17" x14ac:dyDescent="0.3">
      <c r="D459" s="5" cm="1">
        <f t="array" ref="D459">IF(
    ROW()-ROW($D$8)+1 &lt;= ROWS(_xlfn.ANCHORARRAY(_Helper_FilterResults!$A$1)),
    INDEX(_xlfn.ANCHORARRAY(_Helper_FilterResults!$A$1), ROW()-ROW($D$8)+1, 1),
    ""
)</f>
        <v>106481015</v>
      </c>
      <c r="E459" s="5" t="str" cm="1">
        <f t="array" ref="E459">IF(
    ROW()-ROW($D$8)+1 &lt;= ROWS(_xlfn.ANCHORARRAY(_Helper_FilterResults!$A$1)),
    INDEX(_xlfn.ANCHORARRAY(_Helper_FilterResults!$A$1), ROW()-ROW($D$8)+1, 2),
    ""
)</f>
        <v>ADVENTIST HEALTH VALLEJO</v>
      </c>
      <c r="F459" s="5" t="str" cm="1">
        <f t="array" ref="F459">IF(
    ROW()-ROW($D$8)+1 &lt;= ROWS(_xlfn.ANCHORARRAY(_Helper_FilterResults!$A$1)),
    INDEX(_xlfn.ANCHORARRAY(_Helper_FilterResults!$A$1), ROW()-ROW($D$8)+1, 3),
    ""
)</f>
        <v>525 OREGON STREET</v>
      </c>
      <c r="G459" s="5" t="str" cm="1">
        <f t="array" ref="G459">IF(
    ROW()-ROW($D$8)+1 &lt;= ROWS(_xlfn.ANCHORARRAY(_Helper_FilterResults!$A$1)),
    INDEX(_xlfn.ANCHORARRAY(_Helper_FilterResults!$A$1), ROW()-ROW($D$8)+1, 4),
    ""
)</f>
        <v>VALLEJO</v>
      </c>
      <c r="H459" s="5" cm="1">
        <f t="array" ref="H459">IF(
    ROW()-ROW($D$8)+1 &lt;= ROWS(_xlfn.ANCHORARRAY(_Helper_FilterResults!$A$1)),
    INDEX(_xlfn.ANCHORARRAY(_Helper_FilterResults!$A$1), ROW()-ROW($D$8)+1, 5),
    ""
)</f>
        <v>94590</v>
      </c>
      <c r="I459" s="28" t="str" cm="1">
        <f t="array" ref="I459">IF(
    ROW()-ROW($D$8)+1 &lt;= ROWS(_xlfn.ANCHORARRAY(_Helper_FilterResults!$A$1)),
    INDEX(_xlfn.ANCHORARRAY(_Helper_FilterResults!$A$1), ROW()-ROW($D$8)+1, 6),
    ""
)</f>
        <v>District 11</v>
      </c>
      <c r="J459" s="28" t="str" cm="1">
        <f t="array" ref="J459">IF(
    ROW()-ROW($D$8)+1 &lt;= ROWS(_xlfn.ANCHORARRAY(_Helper_FilterResults!$A$1)),
    INDEX(_xlfn.ANCHORARRAY(_Helper_FilterResults!$A$1), ROW()-ROW($D$8)+1, 7),
    ""
)</f>
        <v>District 3</v>
      </c>
      <c r="K459" s="28" t="str" cm="1">
        <f t="array" ref="K459">IF(
    ROW()-ROW($D$8)+1 &lt;= ROWS(_xlfn.ANCHORARRAY(_Helper_FilterResults!$A$1)),
    INDEX(_xlfn.ANCHORARRAY(_Helper_FilterResults!$A$1), ROW()-ROW($D$8)+1, 8),
    ""
)</f>
        <v>District 8</v>
      </c>
      <c r="L459" s="28" t="str" cm="1">
        <f t="array" ref="L459">IF(
    ROW()-ROW($D$8)+1 &lt;= ROWS(_xlfn.ANCHORARRAY(_Helper_FilterResults!$A$1)),
    INDEX(_xlfn.ANCHORARRAY(_Helper_FilterResults!$A$1), ROW()-ROW($D$8)+1, 9),
    ""
)</f>
        <v>District 8</v>
      </c>
      <c r="M459" s="28" t="str" cm="1">
        <f t="array" ref="M459">IF(
    ROW()-ROW($D$8)+1 &lt;= ROWS(_xlfn.ANCHORARRAY(_Helper_FilterResults!$A$1)),
    INDEX(_xlfn.ANCHORARRAY(_Helper_FilterResults!$A$1), ROW()-ROW($D$8)+1, 10),
    ""
)</f>
        <v>No</v>
      </c>
      <c r="N459" s="34" t="str" cm="1">
        <f t="array" ref="N459">IF(
    ROW()-ROW($D$8)+1 &lt;= ROWS(_xlfn.ANCHORARRAY(_Helper_FilterResults!$A$1)),
    INDEX(_xlfn.ANCHORARRAY(_Helper_FilterResults!$A$1), ROW()-ROW($D$8)+1, 11),
    ""
)</f>
        <v>No</v>
      </c>
      <c r="O459" s="28" t="str" cm="1">
        <f t="array" ref="O459">IF(
    ROW()-ROW($D$8)+1 &lt;= ROWS(_xlfn.ANCHORARRAY(_Helper_FilterResults!$A$1)),
    INDEX(_xlfn.ANCHORARRAY(_Helper_FilterResults!$A$1), ROW()-ROW($D$8)+1, 12),
    ""
)</f>
        <v>NA</v>
      </c>
      <c r="P459" s="33" t="str" cm="1">
        <f t="array" ref="P459">IF(
    ROW()-ROW($D$8)+1 &lt;= ROWS(_xlfn.ANCHORARRAY(_Helper_FilterResults!$A$1)),
    INDEX(_xlfn.ANCHORARRAY(_Helper_FilterResults!$A$1), ROW()-ROW($D$8)+1, 13),
    ""
)</f>
        <v>Acute Psychiatric Hospital</v>
      </c>
      <c r="Q459" s="33" t="str" cm="1">
        <f t="array" ref="Q459">IF(
    ROW()-ROW($D$8)+1 &lt;= ROWS(_xlfn.ANCHORARRAY(_Helper_FilterResults!$A$1)),
    INDEX(_xlfn.ANCHORARRAY(_Helper_FilterResults!$A$1), ROW()-ROW($D$8)+1, 14),
    ""
)</f>
        <v>Non-Profit Corporation</v>
      </c>
    </row>
    <row r="460" spans="4:17" x14ac:dyDescent="0.3">
      <c r="D460" s="5" cm="1">
        <f t="array" ref="D460">IF(
    ROW()-ROW($D$8)+1 &lt;= ROWS(_xlfn.ANCHORARRAY(_Helper_FilterResults!$A$1)),
    INDEX(_xlfn.ANCHORARRAY(_Helper_FilterResults!$A$1), ROW()-ROW($D$8)+1, 1),
    ""
)</f>
        <v>106481094</v>
      </c>
      <c r="E460" s="5" t="str" cm="1">
        <f t="array" ref="E460">IF(
    ROW()-ROW($D$8)+1 &lt;= ROWS(_xlfn.ANCHORARRAY(_Helper_FilterResults!$A$1)),
    INDEX(_xlfn.ANCHORARRAY(_Helper_FilterResults!$A$1), ROW()-ROW($D$8)+1, 2),
    ""
)</f>
        <v>SUTTER SOLANO MEDICAL CENTER</v>
      </c>
      <c r="F460" s="5" t="str" cm="1">
        <f t="array" ref="F460">IF(
    ROW()-ROW($D$8)+1 &lt;= ROWS(_xlfn.ANCHORARRAY(_Helper_FilterResults!$A$1)),
    INDEX(_xlfn.ANCHORARRAY(_Helper_FilterResults!$A$1), ROW()-ROW($D$8)+1, 3),
    ""
)</f>
        <v>300 HOSPITAL DRIVE</v>
      </c>
      <c r="G460" s="5" t="str" cm="1">
        <f t="array" ref="G460">IF(
    ROW()-ROW($D$8)+1 &lt;= ROWS(_xlfn.ANCHORARRAY(_Helper_FilterResults!$A$1)),
    INDEX(_xlfn.ANCHORARRAY(_Helper_FilterResults!$A$1), ROW()-ROW($D$8)+1, 4),
    ""
)</f>
        <v>VALLEJO</v>
      </c>
      <c r="H460" s="5" cm="1">
        <f t="array" ref="H460">IF(
    ROW()-ROW($D$8)+1 &lt;= ROWS(_xlfn.ANCHORARRAY(_Helper_FilterResults!$A$1)),
    INDEX(_xlfn.ANCHORARRAY(_Helper_FilterResults!$A$1), ROW()-ROW($D$8)+1, 5),
    ""
)</f>
        <v>94589</v>
      </c>
      <c r="I460" s="28" t="str" cm="1">
        <f t="array" ref="I460">IF(
    ROW()-ROW($D$8)+1 &lt;= ROWS(_xlfn.ANCHORARRAY(_Helper_FilterResults!$A$1)),
    INDEX(_xlfn.ANCHORARRAY(_Helper_FilterResults!$A$1), ROW()-ROW($D$8)+1, 6),
    ""
)</f>
        <v>District 11</v>
      </c>
      <c r="J460" s="28" t="str" cm="1">
        <f t="array" ref="J460">IF(
    ROW()-ROW($D$8)+1 &lt;= ROWS(_xlfn.ANCHORARRAY(_Helper_FilterResults!$A$1)),
    INDEX(_xlfn.ANCHORARRAY(_Helper_FilterResults!$A$1), ROW()-ROW($D$8)+1, 7),
    ""
)</f>
        <v>District 3</v>
      </c>
      <c r="K460" s="28" t="str" cm="1">
        <f t="array" ref="K460">IF(
    ROW()-ROW($D$8)+1 &lt;= ROWS(_xlfn.ANCHORARRAY(_Helper_FilterResults!$A$1)),
    INDEX(_xlfn.ANCHORARRAY(_Helper_FilterResults!$A$1), ROW()-ROW($D$8)+1, 8),
    ""
)</f>
        <v>District 8</v>
      </c>
      <c r="L460" s="28" t="str" cm="1">
        <f t="array" ref="L460">IF(
    ROW()-ROW($D$8)+1 &lt;= ROWS(_xlfn.ANCHORARRAY(_Helper_FilterResults!$A$1)),
    INDEX(_xlfn.ANCHORARRAY(_Helper_FilterResults!$A$1), ROW()-ROW($D$8)+1, 9),
    ""
)</f>
        <v>District 8</v>
      </c>
      <c r="M460" s="28" t="str" cm="1">
        <f t="array" ref="M460">IF(
    ROW()-ROW($D$8)+1 &lt;= ROWS(_xlfn.ANCHORARRAY(_Helper_FilterResults!$A$1)),
    INDEX(_xlfn.ANCHORARRAY(_Helper_FilterResults!$A$1), ROW()-ROW($D$8)+1, 10),
    ""
)</f>
        <v>No</v>
      </c>
      <c r="N460" s="34" t="str" cm="1">
        <f t="array" ref="N460">IF(
    ROW()-ROW($D$8)+1 &lt;= ROWS(_xlfn.ANCHORARRAY(_Helper_FilterResults!$A$1)),
    INDEX(_xlfn.ANCHORARRAY(_Helper_FilterResults!$A$1), ROW()-ROW($D$8)+1, 11),
    ""
)</f>
        <v>No</v>
      </c>
      <c r="O460" s="28" t="str" cm="1">
        <f t="array" ref="O460">IF(
    ROW()-ROW($D$8)+1 &lt;= ROWS(_xlfn.ANCHORARRAY(_Helper_FilterResults!$A$1)),
    INDEX(_xlfn.ANCHORARRAY(_Helper_FilterResults!$A$1), ROW()-ROW($D$8)+1, 12),
    ""
)</f>
        <v>NA</v>
      </c>
      <c r="P460" s="33" t="str" cm="1">
        <f t="array" ref="P460">IF(
    ROW()-ROW($D$8)+1 &lt;= ROWS(_xlfn.ANCHORARRAY(_Helper_FilterResults!$A$1)),
    INDEX(_xlfn.ANCHORARRAY(_Helper_FilterResults!$A$1), ROW()-ROW($D$8)+1, 13),
    ""
)</f>
        <v>General Acute Care Hospital</v>
      </c>
      <c r="Q460" s="33" t="str" cm="1">
        <f t="array" ref="Q460">IF(
    ROW()-ROW($D$8)+1 &lt;= ROWS(_xlfn.ANCHORARRAY(_Helper_FilterResults!$A$1)),
    INDEX(_xlfn.ANCHORARRAY(_Helper_FilterResults!$A$1), ROW()-ROW($D$8)+1, 14),
    ""
)</f>
        <v>Non-Profit Corporation</v>
      </c>
    </row>
    <row r="461" spans="4:17" x14ac:dyDescent="0.3">
      <c r="D461" s="5" cm="1">
        <f t="array" ref="D461">IF(
    ROW()-ROW($D$8)+1 &lt;= ROWS(_xlfn.ANCHORARRAY(_Helper_FilterResults!$A$1)),
    INDEX(_xlfn.ANCHORARRAY(_Helper_FilterResults!$A$1), ROW()-ROW($D$8)+1, 1),
    ""
)</f>
        <v>106481357</v>
      </c>
      <c r="E461" s="5" t="str" cm="1">
        <f t="array" ref="E461">IF(
    ROW()-ROW($D$8)+1 &lt;= ROWS(_xlfn.ANCHORARRAY(_Helper_FilterResults!$A$1)),
    INDEX(_xlfn.ANCHORARRAY(_Helper_FilterResults!$A$1), ROW()-ROW($D$8)+1, 2),
    ""
)</f>
        <v>NORTHBAY MEDICAL CENTER</v>
      </c>
      <c r="F461" s="5" t="str" cm="1">
        <f t="array" ref="F461">IF(
    ROW()-ROW($D$8)+1 &lt;= ROWS(_xlfn.ANCHORARRAY(_Helper_FilterResults!$A$1)),
    INDEX(_xlfn.ANCHORARRAY(_Helper_FilterResults!$A$1), ROW()-ROW($D$8)+1, 3),
    ""
)</f>
        <v>1200 B. GALE WILSON BLVD.</v>
      </c>
      <c r="G461" s="5" t="str" cm="1">
        <f t="array" ref="G461">IF(
    ROW()-ROW($D$8)+1 &lt;= ROWS(_xlfn.ANCHORARRAY(_Helper_FilterResults!$A$1)),
    INDEX(_xlfn.ANCHORARRAY(_Helper_FilterResults!$A$1), ROW()-ROW($D$8)+1, 4),
    ""
)</f>
        <v>FAIRFIELD</v>
      </c>
      <c r="H461" s="5" cm="1">
        <f t="array" ref="H461">IF(
    ROW()-ROW($D$8)+1 &lt;= ROWS(_xlfn.ANCHORARRAY(_Helper_FilterResults!$A$1)),
    INDEX(_xlfn.ANCHORARRAY(_Helper_FilterResults!$A$1), ROW()-ROW($D$8)+1, 5),
    ""
)</f>
        <v>94533</v>
      </c>
      <c r="I461" s="28" t="str" cm="1">
        <f t="array" ref="I461">IF(
    ROW()-ROW($D$8)+1 &lt;= ROWS(_xlfn.ANCHORARRAY(_Helper_FilterResults!$A$1)),
    INDEX(_xlfn.ANCHORARRAY(_Helper_FilterResults!$A$1), ROW()-ROW($D$8)+1, 6),
    ""
)</f>
        <v>District 11</v>
      </c>
      <c r="J461" s="28" t="str" cm="1">
        <f t="array" ref="J461">IF(
    ROW()-ROW($D$8)+1 &lt;= ROWS(_xlfn.ANCHORARRAY(_Helper_FilterResults!$A$1)),
    INDEX(_xlfn.ANCHORARRAY(_Helper_FilterResults!$A$1), ROW()-ROW($D$8)+1, 7),
    ""
)</f>
        <v>District 3</v>
      </c>
      <c r="K461" s="28" t="str" cm="1">
        <f t="array" ref="K461">IF(
    ROW()-ROW($D$8)+1 &lt;= ROWS(_xlfn.ANCHORARRAY(_Helper_FilterResults!$A$1)),
    INDEX(_xlfn.ANCHORARRAY(_Helper_FilterResults!$A$1), ROW()-ROW($D$8)+1, 8),
    ""
)</f>
        <v>District 8</v>
      </c>
      <c r="L461" s="28" t="str" cm="1">
        <f t="array" ref="L461">IF(
    ROW()-ROW($D$8)+1 &lt;= ROWS(_xlfn.ANCHORARRAY(_Helper_FilterResults!$A$1)),
    INDEX(_xlfn.ANCHORARRAY(_Helper_FilterResults!$A$1), ROW()-ROW($D$8)+1, 9),
    ""
)</f>
        <v>District 8</v>
      </c>
      <c r="M461" s="28" t="str" cm="1">
        <f t="array" ref="M461">IF(
    ROW()-ROW($D$8)+1 &lt;= ROWS(_xlfn.ANCHORARRAY(_Helper_FilterResults!$A$1)),
    INDEX(_xlfn.ANCHORARRAY(_Helper_FilterResults!$A$1), ROW()-ROW($D$8)+1, 10),
    ""
)</f>
        <v>No</v>
      </c>
      <c r="N461" s="34" t="str" cm="1">
        <f t="array" ref="N461">IF(
    ROW()-ROW($D$8)+1 &lt;= ROWS(_xlfn.ANCHORARRAY(_Helper_FilterResults!$A$1)),
    INDEX(_xlfn.ANCHORARRAY(_Helper_FilterResults!$A$1), ROW()-ROW($D$8)+1, 11),
    ""
)</f>
        <v>No</v>
      </c>
      <c r="O461" s="28" t="str" cm="1">
        <f t="array" ref="O461">IF(
    ROW()-ROW($D$8)+1 &lt;= ROWS(_xlfn.ANCHORARRAY(_Helper_FilterResults!$A$1)),
    INDEX(_xlfn.ANCHORARRAY(_Helper_FilterResults!$A$1), ROW()-ROW($D$8)+1, 12),
    ""
)</f>
        <v>Level III</v>
      </c>
      <c r="P461" s="33" t="str" cm="1">
        <f t="array" ref="P461">IF(
    ROW()-ROW($D$8)+1 &lt;= ROWS(_xlfn.ANCHORARRAY(_Helper_FilterResults!$A$1)),
    INDEX(_xlfn.ANCHORARRAY(_Helper_FilterResults!$A$1), ROW()-ROW($D$8)+1, 13),
    ""
)</f>
        <v>General Acute Care Hospital</v>
      </c>
      <c r="Q461" s="33" t="str" cm="1">
        <f t="array" ref="Q461">IF(
    ROW()-ROW($D$8)+1 &lt;= ROWS(_xlfn.ANCHORARRAY(_Helper_FilterResults!$A$1)),
    INDEX(_xlfn.ANCHORARRAY(_Helper_FilterResults!$A$1), ROW()-ROW($D$8)+1, 14),
    ""
)</f>
        <v>Non-Profit Corporation</v>
      </c>
    </row>
    <row r="462" spans="4:17" x14ac:dyDescent="0.3">
      <c r="D462" s="5" cm="1">
        <f t="array" ref="D462">IF(
    ROW()-ROW($D$8)+1 &lt;= ROWS(_xlfn.ANCHORARRAY(_Helper_FilterResults!$A$1)),
    INDEX(_xlfn.ANCHORARRAY(_Helper_FilterResults!$A$1), ROW()-ROW($D$8)+1, 1),
    ""
)</f>
        <v>106484001</v>
      </c>
      <c r="E462" s="5" t="str" cm="1">
        <f t="array" ref="E462">IF(
    ROW()-ROW($D$8)+1 &lt;= ROWS(_xlfn.ANCHORARRAY(_Helper_FilterResults!$A$1)),
    INDEX(_xlfn.ANCHORARRAY(_Helper_FilterResults!$A$1), ROW()-ROW($D$8)+1, 2),
    ""
)</f>
        <v>NORTHBAY VACAVALLEY HOSPITAL</v>
      </c>
      <c r="F462" s="5" t="str" cm="1">
        <f t="array" ref="F462">IF(
    ROW()-ROW($D$8)+1 &lt;= ROWS(_xlfn.ANCHORARRAY(_Helper_FilterResults!$A$1)),
    INDEX(_xlfn.ANCHORARRAY(_Helper_FilterResults!$A$1), ROW()-ROW($D$8)+1, 3),
    ""
)</f>
        <v>1000 NUT TREE ROAD</v>
      </c>
      <c r="G462" s="5" t="str" cm="1">
        <f t="array" ref="G462">IF(
    ROW()-ROW($D$8)+1 &lt;= ROWS(_xlfn.ANCHORARRAY(_Helper_FilterResults!$A$1)),
    INDEX(_xlfn.ANCHORARRAY(_Helper_FilterResults!$A$1), ROW()-ROW($D$8)+1, 4),
    ""
)</f>
        <v>VACAVILLE</v>
      </c>
      <c r="H462" s="5" cm="1">
        <f t="array" ref="H462">IF(
    ROW()-ROW($D$8)+1 &lt;= ROWS(_xlfn.ANCHORARRAY(_Helper_FilterResults!$A$1)),
    INDEX(_xlfn.ANCHORARRAY(_Helper_FilterResults!$A$1), ROW()-ROW($D$8)+1, 5),
    ""
)</f>
        <v>95687</v>
      </c>
      <c r="I462" s="28" t="str" cm="1">
        <f t="array" ref="I462">IF(
    ROW()-ROW($D$8)+1 &lt;= ROWS(_xlfn.ANCHORARRAY(_Helper_FilterResults!$A$1)),
    INDEX(_xlfn.ANCHORARRAY(_Helper_FilterResults!$A$1), ROW()-ROW($D$8)+1, 6),
    ""
)</f>
        <v>District 11</v>
      </c>
      <c r="J462" s="28" t="str" cm="1">
        <f t="array" ref="J462">IF(
    ROW()-ROW($D$8)+1 &lt;= ROWS(_xlfn.ANCHORARRAY(_Helper_FilterResults!$A$1)),
    INDEX(_xlfn.ANCHORARRAY(_Helper_FilterResults!$A$1), ROW()-ROW($D$8)+1, 7),
    ""
)</f>
        <v>District 3</v>
      </c>
      <c r="K462" s="28" t="str" cm="1">
        <f t="array" ref="K462">IF(
    ROW()-ROW($D$8)+1 &lt;= ROWS(_xlfn.ANCHORARRAY(_Helper_FilterResults!$A$1)),
    INDEX(_xlfn.ANCHORARRAY(_Helper_FilterResults!$A$1), ROW()-ROW($D$8)+1, 8),
    ""
)</f>
        <v>District 4</v>
      </c>
      <c r="L462" s="28" t="str" cm="1">
        <f t="array" ref="L462">IF(
    ROW()-ROW($D$8)+1 &lt;= ROWS(_xlfn.ANCHORARRAY(_Helper_FilterResults!$A$1)),
    INDEX(_xlfn.ANCHORARRAY(_Helper_FilterResults!$A$1), ROW()-ROW($D$8)+1, 9),
    ""
)</f>
        <v>District 8</v>
      </c>
      <c r="M462" s="28" t="str" cm="1">
        <f t="array" ref="M462">IF(
    ROW()-ROW($D$8)+1 &lt;= ROWS(_xlfn.ANCHORARRAY(_Helper_FilterResults!$A$1)),
    INDEX(_xlfn.ANCHORARRAY(_Helper_FilterResults!$A$1), ROW()-ROW($D$8)+1, 10),
    ""
)</f>
        <v>No</v>
      </c>
      <c r="N462" s="34" t="str" cm="1">
        <f t="array" ref="N462">IF(
    ROW()-ROW($D$8)+1 &lt;= ROWS(_xlfn.ANCHORARRAY(_Helper_FilterResults!$A$1)),
    INDEX(_xlfn.ANCHORARRAY(_Helper_FilterResults!$A$1), ROW()-ROW($D$8)+1, 11),
    ""
)</f>
        <v>No</v>
      </c>
      <c r="O462" s="28" t="str" cm="1">
        <f t="array" ref="O462">IF(
    ROW()-ROW($D$8)+1 &lt;= ROWS(_xlfn.ANCHORARRAY(_Helper_FilterResults!$A$1)),
    INDEX(_xlfn.ANCHORARRAY(_Helper_FilterResults!$A$1), ROW()-ROW($D$8)+1, 12),
    ""
)</f>
        <v>NA</v>
      </c>
      <c r="P462" s="33" t="str" cm="1">
        <f t="array" ref="P462">IF(
    ROW()-ROW($D$8)+1 &lt;= ROWS(_xlfn.ANCHORARRAY(_Helper_FilterResults!$A$1)),
    INDEX(_xlfn.ANCHORARRAY(_Helper_FilterResults!$A$1), ROW()-ROW($D$8)+1, 13),
    ""
)</f>
        <v>General Acute Care Hospital</v>
      </c>
      <c r="Q462" s="33" t="str" cm="1">
        <f t="array" ref="Q462">IF(
    ROW()-ROW($D$8)+1 &lt;= ROWS(_xlfn.ANCHORARRAY(_Helper_FilterResults!$A$1)),
    INDEX(_xlfn.ANCHORARRAY(_Helper_FilterResults!$A$1), ROW()-ROW($D$8)+1, 14),
    ""
)</f>
        <v>Non-Profit Corporation</v>
      </c>
    </row>
    <row r="463" spans="4:17" x14ac:dyDescent="0.3">
      <c r="D463" s="5" cm="1">
        <f t="array" ref="D463">IF(
    ROW()-ROW($D$8)+1 &lt;= ROWS(_xlfn.ANCHORARRAY(_Helper_FilterResults!$A$1)),
    INDEX(_xlfn.ANCHORARRAY(_Helper_FilterResults!$A$1), ROW()-ROW($D$8)+1, 1),
    ""
)</f>
        <v>106484044</v>
      </c>
      <c r="E463" s="5" t="str" cm="1">
        <f t="array" ref="E463">IF(
    ROW()-ROW($D$8)+1 &lt;= ROWS(_xlfn.ANCHORARRAY(_Helper_FilterResults!$A$1)),
    INDEX(_xlfn.ANCHORARRAY(_Helper_FilterResults!$A$1), ROW()-ROW($D$8)+1, 2),
    ""
)</f>
        <v>KAISER FOUNDATION HOSPITAL - VACAVILLE</v>
      </c>
      <c r="F463" s="5" t="str" cm="1">
        <f t="array" ref="F463">IF(
    ROW()-ROW($D$8)+1 &lt;= ROWS(_xlfn.ANCHORARRAY(_Helper_FilterResults!$A$1)),
    INDEX(_xlfn.ANCHORARRAY(_Helper_FilterResults!$A$1), ROW()-ROW($D$8)+1, 3),
    ""
)</f>
        <v>1 QUALITY DRIVE</v>
      </c>
      <c r="G463" s="5" t="str" cm="1">
        <f t="array" ref="G463">IF(
    ROW()-ROW($D$8)+1 &lt;= ROWS(_xlfn.ANCHORARRAY(_Helper_FilterResults!$A$1)),
    INDEX(_xlfn.ANCHORARRAY(_Helper_FilterResults!$A$1), ROW()-ROW($D$8)+1, 4),
    ""
)</f>
        <v>VACAVILLE</v>
      </c>
      <c r="H463" s="5" cm="1">
        <f t="array" ref="H463">IF(
    ROW()-ROW($D$8)+1 &lt;= ROWS(_xlfn.ANCHORARRAY(_Helper_FilterResults!$A$1)),
    INDEX(_xlfn.ANCHORARRAY(_Helper_FilterResults!$A$1), ROW()-ROW($D$8)+1, 5),
    ""
)</f>
        <v>95688</v>
      </c>
      <c r="I463" s="28" t="str" cm="1">
        <f t="array" ref="I463">IF(
    ROW()-ROW($D$8)+1 &lt;= ROWS(_xlfn.ANCHORARRAY(_Helper_FilterResults!$A$1)),
    INDEX(_xlfn.ANCHORARRAY(_Helper_FilterResults!$A$1), ROW()-ROW($D$8)+1, 6),
    ""
)</f>
        <v>District 11</v>
      </c>
      <c r="J463" s="28" t="str" cm="1">
        <f t="array" ref="J463">IF(
    ROW()-ROW($D$8)+1 &lt;= ROWS(_xlfn.ANCHORARRAY(_Helper_FilterResults!$A$1)),
    INDEX(_xlfn.ANCHORARRAY(_Helper_FilterResults!$A$1), ROW()-ROW($D$8)+1, 7),
    ""
)</f>
        <v>District 3</v>
      </c>
      <c r="K463" s="28" t="str" cm="1">
        <f t="array" ref="K463">IF(
    ROW()-ROW($D$8)+1 &lt;= ROWS(_xlfn.ANCHORARRAY(_Helper_FilterResults!$A$1)),
    INDEX(_xlfn.ANCHORARRAY(_Helper_FilterResults!$A$1), ROW()-ROW($D$8)+1, 8),
    ""
)</f>
        <v>District 4</v>
      </c>
      <c r="L463" s="28" t="str" cm="1">
        <f t="array" ref="L463">IF(
    ROW()-ROW($D$8)+1 &lt;= ROWS(_xlfn.ANCHORARRAY(_Helper_FilterResults!$A$1)),
    INDEX(_xlfn.ANCHORARRAY(_Helper_FilterResults!$A$1), ROW()-ROW($D$8)+1, 9),
    ""
)</f>
        <v>District 8</v>
      </c>
      <c r="M463" s="28" t="str" cm="1">
        <f t="array" ref="M463">IF(
    ROW()-ROW($D$8)+1 &lt;= ROWS(_xlfn.ANCHORARRAY(_Helper_FilterResults!$A$1)),
    INDEX(_xlfn.ANCHORARRAY(_Helper_FilterResults!$A$1), ROW()-ROW($D$8)+1, 10),
    ""
)</f>
        <v>No</v>
      </c>
      <c r="N463" s="34" t="str" cm="1">
        <f t="array" ref="N463">IF(
    ROW()-ROW($D$8)+1 &lt;= ROWS(_xlfn.ANCHORARRAY(_Helper_FilterResults!$A$1)),
    INDEX(_xlfn.ANCHORARRAY(_Helper_FilterResults!$A$1), ROW()-ROW($D$8)+1, 11),
    ""
)</f>
        <v>No</v>
      </c>
      <c r="O463" s="28" t="str" cm="1">
        <f t="array" ref="O463">IF(
    ROW()-ROW($D$8)+1 &lt;= ROWS(_xlfn.ANCHORARRAY(_Helper_FilterResults!$A$1)),
    INDEX(_xlfn.ANCHORARRAY(_Helper_FilterResults!$A$1), ROW()-ROW($D$8)+1, 12),
    ""
)</f>
        <v>Level II</v>
      </c>
      <c r="P463" s="33" t="str" cm="1">
        <f t="array" ref="P463">IF(
    ROW()-ROW($D$8)+1 &lt;= ROWS(_xlfn.ANCHORARRAY(_Helper_FilterResults!$A$1)),
    INDEX(_xlfn.ANCHORARRAY(_Helper_FilterResults!$A$1), ROW()-ROW($D$8)+1, 13),
    ""
)</f>
        <v>General Acute Care Hospital</v>
      </c>
      <c r="Q463" s="33" t="str" cm="1">
        <f t="array" ref="Q463">IF(
    ROW()-ROW($D$8)+1 &lt;= ROWS(_xlfn.ANCHORARRAY(_Helper_FilterResults!$A$1)),
    INDEX(_xlfn.ANCHORARRAY(_Helper_FilterResults!$A$1), ROW()-ROW($D$8)+1, 14),
    ""
)</f>
        <v>Non-Profit Corporation</v>
      </c>
    </row>
    <row r="464" spans="4:17" x14ac:dyDescent="0.3">
      <c r="D464" s="5" cm="1">
        <f t="array" ref="D464">IF(
    ROW()-ROW($D$8)+1 &lt;= ROWS(_xlfn.ANCHORARRAY(_Helper_FilterResults!$A$1)),
    INDEX(_xlfn.ANCHORARRAY(_Helper_FilterResults!$A$1), ROW()-ROW($D$8)+1, 1),
    ""
)</f>
        <v>106484062</v>
      </c>
      <c r="E464" s="5" t="str" cm="1">
        <f t="array" ref="E464">IF(
    ROW()-ROW($D$8)+1 &lt;= ROWS(_xlfn.ANCHORARRAY(_Helper_FilterResults!$A$1)),
    INDEX(_xlfn.ANCHORARRAY(_Helper_FilterResults!$A$1), ROW()-ROW($D$8)+1, 2),
    ""
)</f>
        <v>CRESTWOOD SOLANO PSYCHIATRIC HEALTH FACILITY</v>
      </c>
      <c r="F464" s="5" t="str" cm="1">
        <f t="array" ref="F464">IF(
    ROW()-ROW($D$8)+1 &lt;= ROWS(_xlfn.ANCHORARRAY(_Helper_FilterResults!$A$1)),
    INDEX(_xlfn.ANCHORARRAY(_Helper_FilterResults!$A$1), ROW()-ROW($D$8)+1, 3),
    ""
)</f>
        <v>2201 TUOLUMNE ST</v>
      </c>
      <c r="G464" s="5" t="str" cm="1">
        <f t="array" ref="G464">IF(
    ROW()-ROW($D$8)+1 &lt;= ROWS(_xlfn.ANCHORARRAY(_Helper_FilterResults!$A$1)),
    INDEX(_xlfn.ANCHORARRAY(_Helper_FilterResults!$A$1), ROW()-ROW($D$8)+1, 4),
    ""
)</f>
        <v>VALLEJO</v>
      </c>
      <c r="H464" s="5" cm="1">
        <f t="array" ref="H464">IF(
    ROW()-ROW($D$8)+1 &lt;= ROWS(_xlfn.ANCHORARRAY(_Helper_FilterResults!$A$1)),
    INDEX(_xlfn.ANCHORARRAY(_Helper_FilterResults!$A$1), ROW()-ROW($D$8)+1, 5),
    ""
)</f>
        <v>94589</v>
      </c>
      <c r="I464" s="28" t="str" cm="1">
        <f t="array" ref="I464">IF(
    ROW()-ROW($D$8)+1 &lt;= ROWS(_xlfn.ANCHORARRAY(_Helper_FilterResults!$A$1)),
    INDEX(_xlfn.ANCHORARRAY(_Helper_FilterResults!$A$1), ROW()-ROW($D$8)+1, 6),
    ""
)</f>
        <v>District 11</v>
      </c>
      <c r="J464" s="28" t="str" cm="1">
        <f t="array" ref="J464">IF(
    ROW()-ROW($D$8)+1 &lt;= ROWS(_xlfn.ANCHORARRAY(_Helper_FilterResults!$A$1)),
    INDEX(_xlfn.ANCHORARRAY(_Helper_FilterResults!$A$1), ROW()-ROW($D$8)+1, 7),
    ""
)</f>
        <v>District 3</v>
      </c>
      <c r="K464" s="28" t="str" cm="1">
        <f t="array" ref="K464">IF(
    ROW()-ROW($D$8)+1 &lt;= ROWS(_xlfn.ANCHORARRAY(_Helper_FilterResults!$A$1)),
    INDEX(_xlfn.ANCHORARRAY(_Helper_FilterResults!$A$1), ROW()-ROW($D$8)+1, 8),
    ""
)</f>
        <v>District 8</v>
      </c>
      <c r="L464" s="28" t="str" cm="1">
        <f t="array" ref="L464">IF(
    ROW()-ROW($D$8)+1 &lt;= ROWS(_xlfn.ANCHORARRAY(_Helper_FilterResults!$A$1)),
    INDEX(_xlfn.ANCHORARRAY(_Helper_FilterResults!$A$1), ROW()-ROW($D$8)+1, 9),
    ""
)</f>
        <v>District 8</v>
      </c>
      <c r="M464" s="28" t="str" cm="1">
        <f t="array" ref="M464">IF(
    ROW()-ROW($D$8)+1 &lt;= ROWS(_xlfn.ANCHORARRAY(_Helper_FilterResults!$A$1)),
    INDEX(_xlfn.ANCHORARRAY(_Helper_FilterResults!$A$1), ROW()-ROW($D$8)+1, 10),
    ""
)</f>
        <v>No</v>
      </c>
      <c r="N464" s="34" t="str" cm="1">
        <f t="array" ref="N464">IF(
    ROW()-ROW($D$8)+1 &lt;= ROWS(_xlfn.ANCHORARRAY(_Helper_FilterResults!$A$1)),
    INDEX(_xlfn.ANCHORARRAY(_Helper_FilterResults!$A$1), ROW()-ROW($D$8)+1, 11),
    ""
)</f>
        <v>No</v>
      </c>
      <c r="O464" s="28" t="str" cm="1">
        <f t="array" ref="O464">IF(
    ROW()-ROW($D$8)+1 &lt;= ROWS(_xlfn.ANCHORARRAY(_Helper_FilterResults!$A$1)),
    INDEX(_xlfn.ANCHORARRAY(_Helper_FilterResults!$A$1), ROW()-ROW($D$8)+1, 12),
    ""
)</f>
        <v>NA</v>
      </c>
      <c r="P464" s="33" t="str" cm="1">
        <f t="array" ref="P464">IF(
    ROW()-ROW($D$8)+1 &lt;= ROWS(_xlfn.ANCHORARRAY(_Helper_FilterResults!$A$1)),
    INDEX(_xlfn.ANCHORARRAY(_Helper_FilterResults!$A$1), ROW()-ROW($D$8)+1, 13),
    ""
)</f>
        <v>Psychiatric Health Facility</v>
      </c>
      <c r="Q464" s="33" t="str" cm="1">
        <f t="array" ref="Q464">IF(
    ROW()-ROW($D$8)+1 &lt;= ROWS(_xlfn.ANCHORARRAY(_Helper_FilterResults!$A$1)),
    INDEX(_xlfn.ANCHORARRAY(_Helper_FilterResults!$A$1), ROW()-ROW($D$8)+1, 14),
    ""
)</f>
        <v>Investor - Corporation</v>
      </c>
    </row>
    <row r="465" spans="4:17" x14ac:dyDescent="0.3">
      <c r="D465" s="5" cm="1">
        <f t="array" ref="D465">IF(
    ROW()-ROW($D$8)+1 &lt;= ROWS(_xlfn.ANCHORARRAY(_Helper_FilterResults!$A$1)),
    INDEX(_xlfn.ANCHORARRAY(_Helper_FilterResults!$A$1), ROW()-ROW($D$8)+1, 1),
    ""
)</f>
        <v>106490040</v>
      </c>
      <c r="E465" s="5" t="str" cm="1">
        <f t="array" ref="E465">IF(
    ROW()-ROW($D$8)+1 &lt;= ROWS(_xlfn.ANCHORARRAY(_Helper_FilterResults!$A$1)),
    INDEX(_xlfn.ANCHORARRAY(_Helper_FilterResults!$A$1), ROW()-ROW($D$8)+1, 2),
    ""
)</f>
        <v>SONOMA COUNTY HEALING CENTER</v>
      </c>
      <c r="F465" s="5" t="str" cm="1">
        <f t="array" ref="F465">IF(
    ROW()-ROW($D$8)+1 &lt;= ROWS(_xlfn.ANCHORARRAY(_Helper_FilterResults!$A$1)),
    INDEX(_xlfn.ANCHORARRAY(_Helper_FilterResults!$A$1), ROW()-ROW($D$8)+1, 3),
    ""
)</f>
        <v>7440 RANCHO LOS GUILICOS ROAD</v>
      </c>
      <c r="G465" s="5" t="str" cm="1">
        <f t="array" ref="G465">IF(
    ROW()-ROW($D$8)+1 &lt;= ROWS(_xlfn.ANCHORARRAY(_Helper_FilterResults!$A$1)),
    INDEX(_xlfn.ANCHORARRAY(_Helper_FilterResults!$A$1), ROW()-ROW($D$8)+1, 4),
    ""
)</f>
        <v>SANTA ROSA</v>
      </c>
      <c r="H465" s="5" cm="1">
        <f t="array" ref="H465">IF(
    ROW()-ROW($D$8)+1 &lt;= ROWS(_xlfn.ANCHORARRAY(_Helper_FilterResults!$A$1)),
    INDEX(_xlfn.ANCHORARRAY(_Helper_FilterResults!$A$1), ROW()-ROW($D$8)+1, 5),
    ""
)</f>
        <v>95409</v>
      </c>
      <c r="I465" s="28" t="str" cm="1">
        <f t="array" ref="I465">IF(
    ROW()-ROW($D$8)+1 &lt;= ROWS(_xlfn.ANCHORARRAY(_Helper_FilterResults!$A$1)),
    INDEX(_xlfn.ANCHORARRAY(_Helper_FilterResults!$A$1), ROW()-ROW($D$8)+1, 6),
    ""
)</f>
        <v>District 2</v>
      </c>
      <c r="J465" s="28" t="str" cm="1">
        <f t="array" ref="J465">IF(
    ROW()-ROW($D$8)+1 &lt;= ROWS(_xlfn.ANCHORARRAY(_Helper_FilterResults!$A$1)),
    INDEX(_xlfn.ANCHORARRAY(_Helper_FilterResults!$A$1), ROW()-ROW($D$8)+1, 7),
    ""
)</f>
        <v>District 2</v>
      </c>
      <c r="K465" s="28" t="str" cm="1">
        <f t="array" ref="K465">IF(
    ROW()-ROW($D$8)+1 &lt;= ROWS(_xlfn.ANCHORARRAY(_Helper_FilterResults!$A$1)),
    INDEX(_xlfn.ANCHORARRAY(_Helper_FilterResults!$A$1), ROW()-ROW($D$8)+1, 8),
    ""
)</f>
        <v>District 4</v>
      </c>
      <c r="L465" s="28" t="str" cm="1">
        <f t="array" ref="L465">IF(
    ROW()-ROW($D$8)+1 &lt;= ROWS(_xlfn.ANCHORARRAY(_Helper_FilterResults!$A$1)),
    INDEX(_xlfn.ANCHORARRAY(_Helper_FilterResults!$A$1), ROW()-ROW($D$8)+1, 9),
    ""
)</f>
        <v>District 1</v>
      </c>
      <c r="M465" s="28" t="str" cm="1">
        <f t="array" ref="M465">IF(
    ROW()-ROW($D$8)+1 &lt;= ROWS(_xlfn.ANCHORARRAY(_Helper_FilterResults!$A$1)),
    INDEX(_xlfn.ANCHORARRAY(_Helper_FilterResults!$A$1), ROW()-ROW($D$8)+1, 10),
    ""
)</f>
        <v>No</v>
      </c>
      <c r="N465" s="34" t="str" cm="1">
        <f t="array" ref="N465">IF(
    ROW()-ROW($D$8)+1 &lt;= ROWS(_xlfn.ANCHORARRAY(_Helper_FilterResults!$A$1)),
    INDEX(_xlfn.ANCHORARRAY(_Helper_FilterResults!$A$1), ROW()-ROW($D$8)+1, 11),
    ""
)</f>
        <v>No</v>
      </c>
      <c r="O465" s="28" t="str" cm="1">
        <f t="array" ref="O465">IF(
    ROW()-ROW($D$8)+1 &lt;= ROWS(_xlfn.ANCHORARRAY(_Helper_FilterResults!$A$1)),
    INDEX(_xlfn.ANCHORARRAY(_Helper_FilterResults!$A$1), ROW()-ROW($D$8)+1, 12),
    ""
)</f>
        <v>NA</v>
      </c>
      <c r="P465" s="33" t="str" cm="1">
        <f t="array" ref="P465">IF(
    ROW()-ROW($D$8)+1 &lt;= ROWS(_xlfn.ANCHORARRAY(_Helper_FilterResults!$A$1)),
    INDEX(_xlfn.ANCHORARRAY(_Helper_FilterResults!$A$1), ROW()-ROW($D$8)+1, 13),
    ""
)</f>
        <v>Psychiatric Health Facility</v>
      </c>
      <c r="Q465" s="33" t="str" cm="1">
        <f t="array" ref="Q465">IF(
    ROW()-ROW($D$8)+1 &lt;= ROWS(_xlfn.ANCHORARRAY(_Helper_FilterResults!$A$1)),
    INDEX(_xlfn.ANCHORARRAY(_Helper_FilterResults!$A$1), ROW()-ROW($D$8)+1, 14),
    ""
)</f>
        <v>Investor - Corporation</v>
      </c>
    </row>
    <row r="466" spans="4:17" x14ac:dyDescent="0.3">
      <c r="D466" s="5" cm="1">
        <f t="array" ref="D466">IF(
    ROW()-ROW($D$8)+1 &lt;= ROWS(_xlfn.ANCHORARRAY(_Helper_FilterResults!$A$1)),
    INDEX(_xlfn.ANCHORARRAY(_Helper_FilterResults!$A$1), ROW()-ROW($D$8)+1, 1),
    ""
)</f>
        <v>106490907</v>
      </c>
      <c r="E466" s="5" t="str" cm="1">
        <f t="array" ref="E466">IF(
    ROW()-ROW($D$8)+1 &lt;= ROWS(_xlfn.ANCHORARRAY(_Helper_FilterResults!$A$1)),
    INDEX(_xlfn.ANCHORARRAY(_Helper_FilterResults!$A$1), ROW()-ROW($D$8)+1, 2),
    ""
)</f>
        <v>PROVIDENCE SANTA ROSA MEMORIAL HOSPITAL-SOTOYOME</v>
      </c>
      <c r="F466" s="5" t="str" cm="1">
        <f t="array" ref="F466">IF(
    ROW()-ROW($D$8)+1 &lt;= ROWS(_xlfn.ANCHORARRAY(_Helper_FilterResults!$A$1)),
    INDEX(_xlfn.ANCHORARRAY(_Helper_FilterResults!$A$1), ROW()-ROW($D$8)+1, 3),
    ""
)</f>
        <v>151 SOTOYOME STREET</v>
      </c>
      <c r="G466" s="5" t="str" cm="1">
        <f t="array" ref="G466">IF(
    ROW()-ROW($D$8)+1 &lt;= ROWS(_xlfn.ANCHORARRAY(_Helper_FilterResults!$A$1)),
    INDEX(_xlfn.ANCHORARRAY(_Helper_FilterResults!$A$1), ROW()-ROW($D$8)+1, 4),
    ""
)</f>
        <v>SANTA ROSA</v>
      </c>
      <c r="H466" s="5" cm="1">
        <f t="array" ref="H466">IF(
    ROW()-ROW($D$8)+1 &lt;= ROWS(_xlfn.ANCHORARRAY(_Helper_FilterResults!$A$1)),
    INDEX(_xlfn.ANCHORARRAY(_Helper_FilterResults!$A$1), ROW()-ROW($D$8)+1, 5),
    ""
)</f>
        <v>95405</v>
      </c>
      <c r="I466" s="28" t="str" cm="1">
        <f t="array" ref="I466">IF(
    ROW()-ROW($D$8)+1 &lt;= ROWS(_xlfn.ANCHORARRAY(_Helper_FilterResults!$A$1)),
    INDEX(_xlfn.ANCHORARRAY(_Helper_FilterResults!$A$1), ROW()-ROW($D$8)+1, 6),
    ""
)</f>
        <v>District 2</v>
      </c>
      <c r="J466" s="28" t="str" cm="1">
        <f t="array" ref="J466">IF(
    ROW()-ROW($D$8)+1 &lt;= ROWS(_xlfn.ANCHORARRAY(_Helper_FilterResults!$A$1)),
    INDEX(_xlfn.ANCHORARRAY(_Helper_FilterResults!$A$1), ROW()-ROW($D$8)+1, 7),
    ""
)</f>
        <v>District 2</v>
      </c>
      <c r="K466" s="28" t="str" cm="1">
        <f t="array" ref="K466">IF(
    ROW()-ROW($D$8)+1 &lt;= ROWS(_xlfn.ANCHORARRAY(_Helper_FilterResults!$A$1)),
    INDEX(_xlfn.ANCHORARRAY(_Helper_FilterResults!$A$1), ROW()-ROW($D$8)+1, 8),
    ""
)</f>
        <v>District 4</v>
      </c>
      <c r="L466" s="28" t="str" cm="1">
        <f t="array" ref="L466">IF(
    ROW()-ROW($D$8)+1 &lt;= ROWS(_xlfn.ANCHORARRAY(_Helper_FilterResults!$A$1)),
    INDEX(_xlfn.ANCHORARRAY(_Helper_FilterResults!$A$1), ROW()-ROW($D$8)+1, 9),
    ""
)</f>
        <v>District 1</v>
      </c>
      <c r="M466" s="28" t="str" cm="1">
        <f t="array" ref="M466">IF(
    ROW()-ROW($D$8)+1 &lt;= ROWS(_xlfn.ANCHORARRAY(_Helper_FilterResults!$A$1)),
    INDEX(_xlfn.ANCHORARRAY(_Helper_FilterResults!$A$1), ROW()-ROW($D$8)+1, 10),
    ""
)</f>
        <v>No</v>
      </c>
      <c r="N466" s="34" t="str" cm="1">
        <f t="array" ref="N466">IF(
    ROW()-ROW($D$8)+1 &lt;= ROWS(_xlfn.ANCHORARRAY(_Helper_FilterResults!$A$1)),
    INDEX(_xlfn.ANCHORARRAY(_Helper_FilterResults!$A$1), ROW()-ROW($D$8)+1, 11),
    ""
)</f>
        <v>No</v>
      </c>
      <c r="O466" s="28" t="str" cm="1">
        <f t="array" ref="O466">IF(
    ROW()-ROW($D$8)+1 &lt;= ROWS(_xlfn.ANCHORARRAY(_Helper_FilterResults!$A$1)),
    INDEX(_xlfn.ANCHORARRAY(_Helper_FilterResults!$A$1), ROW()-ROW($D$8)+1, 12),
    ""
)</f>
        <v>NA</v>
      </c>
      <c r="P466" s="33" t="str" cm="1">
        <f t="array" ref="P466">IF(
    ROW()-ROW($D$8)+1 &lt;= ROWS(_xlfn.ANCHORARRAY(_Helper_FilterResults!$A$1)),
    INDEX(_xlfn.ANCHORARRAY(_Helper_FilterResults!$A$1), ROW()-ROW($D$8)+1, 13),
    ""
)</f>
        <v>General Acute Care Hospital</v>
      </c>
      <c r="Q466" s="33" t="str" cm="1">
        <f t="array" ref="Q466">IF(
    ROW()-ROW($D$8)+1 &lt;= ROWS(_xlfn.ANCHORARRAY(_Helper_FilterResults!$A$1)),
    INDEX(_xlfn.ANCHORARRAY(_Helper_FilterResults!$A$1), ROW()-ROW($D$8)+1, 14),
    ""
)</f>
        <v>Non-Profit Corporation</v>
      </c>
    </row>
    <row r="467" spans="4:17" x14ac:dyDescent="0.3">
      <c r="D467" s="5" cm="1">
        <f t="array" ref="D467">IF(
    ROW()-ROW($D$8)+1 &lt;= ROWS(_xlfn.ANCHORARRAY(_Helper_FilterResults!$A$1)),
    INDEX(_xlfn.ANCHORARRAY(_Helper_FilterResults!$A$1), ROW()-ROW($D$8)+1, 1),
    ""
)</f>
        <v>106490964</v>
      </c>
      <c r="E467" s="5" t="str" cm="1">
        <f t="array" ref="E467">IF(
    ROW()-ROW($D$8)+1 &lt;= ROWS(_xlfn.ANCHORARRAY(_Helper_FilterResults!$A$1)),
    INDEX(_xlfn.ANCHORARRAY(_Helper_FilterResults!$A$1), ROW()-ROW($D$8)+1, 2),
    ""
)</f>
        <v>HEALDSBURG HOSPITAL</v>
      </c>
      <c r="F467" s="5" t="str" cm="1">
        <f t="array" ref="F467">IF(
    ROW()-ROW($D$8)+1 &lt;= ROWS(_xlfn.ANCHORARRAY(_Helper_FilterResults!$A$1)),
    INDEX(_xlfn.ANCHORARRAY(_Helper_FilterResults!$A$1), ROW()-ROW($D$8)+1, 3),
    ""
)</f>
        <v>1375 UNIVERSITY STREET</v>
      </c>
      <c r="G467" s="5" t="str" cm="1">
        <f t="array" ref="G467">IF(
    ROW()-ROW($D$8)+1 &lt;= ROWS(_xlfn.ANCHORARRAY(_Helper_FilterResults!$A$1)),
    INDEX(_xlfn.ANCHORARRAY(_Helper_FilterResults!$A$1), ROW()-ROW($D$8)+1, 4),
    ""
)</f>
        <v>HEALDSBURG</v>
      </c>
      <c r="H467" s="5" cm="1">
        <f t="array" ref="H467">IF(
    ROW()-ROW($D$8)+1 &lt;= ROWS(_xlfn.ANCHORARRAY(_Helper_FilterResults!$A$1)),
    INDEX(_xlfn.ANCHORARRAY(_Helper_FilterResults!$A$1), ROW()-ROW($D$8)+1, 5),
    ""
)</f>
        <v>95448</v>
      </c>
      <c r="I467" s="28" t="str" cm="1">
        <f t="array" ref="I467">IF(
    ROW()-ROW($D$8)+1 &lt;= ROWS(_xlfn.ANCHORARRAY(_Helper_FilterResults!$A$1)),
    INDEX(_xlfn.ANCHORARRAY(_Helper_FilterResults!$A$1), ROW()-ROW($D$8)+1, 6),
    ""
)</f>
        <v>District 2</v>
      </c>
      <c r="J467" s="28" t="str" cm="1">
        <f t="array" ref="J467">IF(
    ROW()-ROW($D$8)+1 &lt;= ROWS(_xlfn.ANCHORARRAY(_Helper_FilterResults!$A$1)),
    INDEX(_xlfn.ANCHORARRAY(_Helper_FilterResults!$A$1), ROW()-ROW($D$8)+1, 7),
    ""
)</f>
        <v>District 2</v>
      </c>
      <c r="K467" s="28" t="str" cm="1">
        <f t="array" ref="K467">IF(
    ROW()-ROW($D$8)+1 &lt;= ROWS(_xlfn.ANCHORARRAY(_Helper_FilterResults!$A$1)),
    INDEX(_xlfn.ANCHORARRAY(_Helper_FilterResults!$A$1), ROW()-ROW($D$8)+1, 8),
    ""
)</f>
        <v>District 2</v>
      </c>
      <c r="L467" s="28" t="str" cm="1">
        <f t="array" ref="L467">IF(
    ROW()-ROW($D$8)+1 &lt;= ROWS(_xlfn.ANCHORARRAY(_Helper_FilterResults!$A$1)),
    INDEX(_xlfn.ANCHORARRAY(_Helper_FilterResults!$A$1), ROW()-ROW($D$8)+1, 9),
    ""
)</f>
        <v>District 1</v>
      </c>
      <c r="M467" s="28" t="str" cm="1">
        <f t="array" ref="M467">IF(
    ROW()-ROW($D$8)+1 &lt;= ROWS(_xlfn.ANCHORARRAY(_Helper_FilterResults!$A$1)),
    INDEX(_xlfn.ANCHORARRAY(_Helper_FilterResults!$A$1), ROW()-ROW($D$8)+1, 10),
    ""
)</f>
        <v>No</v>
      </c>
      <c r="N467" s="34" t="str" cm="1">
        <f t="array" ref="N467">IF(
    ROW()-ROW($D$8)+1 &lt;= ROWS(_xlfn.ANCHORARRAY(_Helper_FilterResults!$A$1)),
    INDEX(_xlfn.ANCHORARRAY(_Helper_FilterResults!$A$1), ROW()-ROW($D$8)+1, 11),
    ""
)</f>
        <v>Yes</v>
      </c>
      <c r="O467" s="28" t="str" cm="1">
        <f t="array" ref="O467">IF(
    ROW()-ROW($D$8)+1 &lt;= ROWS(_xlfn.ANCHORARRAY(_Helper_FilterResults!$A$1)),
    INDEX(_xlfn.ANCHORARRAY(_Helper_FilterResults!$A$1), ROW()-ROW($D$8)+1, 12),
    ""
)</f>
        <v>NA</v>
      </c>
      <c r="P467" s="33" t="str" cm="1">
        <f t="array" ref="P467">IF(
    ROW()-ROW($D$8)+1 &lt;= ROWS(_xlfn.ANCHORARRAY(_Helper_FilterResults!$A$1)),
    INDEX(_xlfn.ANCHORARRAY(_Helper_FilterResults!$A$1), ROW()-ROW($D$8)+1, 13),
    ""
)</f>
        <v>General Acute Care Hospital</v>
      </c>
      <c r="Q467" s="33" t="str" cm="1">
        <f t="array" ref="Q467">IF(
    ROW()-ROW($D$8)+1 &lt;= ROWS(_xlfn.ANCHORARRAY(_Helper_FilterResults!$A$1)),
    INDEX(_xlfn.ANCHORARRAY(_Helper_FilterResults!$A$1), ROW()-ROW($D$8)+1, 14),
    ""
)</f>
        <v>Non-Profit Corporation</v>
      </c>
    </row>
    <row r="468" spans="4:17" x14ac:dyDescent="0.3">
      <c r="D468" s="5" cm="1">
        <f t="array" ref="D468">IF(
    ROW()-ROW($D$8)+1 &lt;= ROWS(_xlfn.ANCHORARRAY(_Helper_FilterResults!$A$1)),
    INDEX(_xlfn.ANCHORARRAY(_Helper_FilterResults!$A$1), ROW()-ROW($D$8)+1, 1),
    ""
)</f>
        <v>106491001</v>
      </c>
      <c r="E468" s="5" t="str" cm="1">
        <f t="array" ref="E468">IF(
    ROW()-ROW($D$8)+1 &lt;= ROWS(_xlfn.ANCHORARRAY(_Helper_FilterResults!$A$1)),
    INDEX(_xlfn.ANCHORARRAY(_Helper_FilterResults!$A$1), ROW()-ROW($D$8)+1, 2),
    ""
)</f>
        <v>PETALUMA VALLEY HOSPITAL</v>
      </c>
      <c r="F468" s="5" t="str" cm="1">
        <f t="array" ref="F468">IF(
    ROW()-ROW($D$8)+1 &lt;= ROWS(_xlfn.ANCHORARRAY(_Helper_FilterResults!$A$1)),
    INDEX(_xlfn.ANCHORARRAY(_Helper_FilterResults!$A$1), ROW()-ROW($D$8)+1, 3),
    ""
)</f>
        <v>400 NORTH MCDOWELL BOULEVARD</v>
      </c>
      <c r="G468" s="5" t="str" cm="1">
        <f t="array" ref="G468">IF(
    ROW()-ROW($D$8)+1 &lt;= ROWS(_xlfn.ANCHORARRAY(_Helper_FilterResults!$A$1)),
    INDEX(_xlfn.ANCHORARRAY(_Helper_FilterResults!$A$1), ROW()-ROW($D$8)+1, 4),
    ""
)</f>
        <v>PETALUMA</v>
      </c>
      <c r="H468" s="5" cm="1">
        <f t="array" ref="H468">IF(
    ROW()-ROW($D$8)+1 &lt;= ROWS(_xlfn.ANCHORARRAY(_Helper_FilterResults!$A$1)),
    INDEX(_xlfn.ANCHORARRAY(_Helper_FilterResults!$A$1), ROW()-ROW($D$8)+1, 5),
    ""
)</f>
        <v>94954</v>
      </c>
      <c r="I468" s="28" t="str" cm="1">
        <f t="array" ref="I468">IF(
    ROW()-ROW($D$8)+1 &lt;= ROWS(_xlfn.ANCHORARRAY(_Helper_FilterResults!$A$1)),
    INDEX(_xlfn.ANCHORARRAY(_Helper_FilterResults!$A$1), ROW()-ROW($D$8)+1, 6),
    ""
)</f>
        <v>District 12</v>
      </c>
      <c r="J468" s="28" t="str" cm="1">
        <f t="array" ref="J468">IF(
    ROW()-ROW($D$8)+1 &lt;= ROWS(_xlfn.ANCHORARRAY(_Helper_FilterResults!$A$1)),
    INDEX(_xlfn.ANCHORARRAY(_Helper_FilterResults!$A$1), ROW()-ROW($D$8)+1, 7),
    ""
)</f>
        <v>District 2</v>
      </c>
      <c r="K468" s="28" t="str" cm="1">
        <f t="array" ref="K468">IF(
    ROW()-ROW($D$8)+1 &lt;= ROWS(_xlfn.ANCHORARRAY(_Helper_FilterResults!$A$1)),
    INDEX(_xlfn.ANCHORARRAY(_Helper_FilterResults!$A$1), ROW()-ROW($D$8)+1, 8),
    ""
)</f>
        <v>District 2</v>
      </c>
      <c r="L468" s="28" t="str" cm="1">
        <f t="array" ref="L468">IF(
    ROW()-ROW($D$8)+1 &lt;= ROWS(_xlfn.ANCHORARRAY(_Helper_FilterResults!$A$1)),
    INDEX(_xlfn.ANCHORARRAY(_Helper_FilterResults!$A$1), ROW()-ROW($D$8)+1, 9),
    ""
)</f>
        <v>District 4</v>
      </c>
      <c r="M468" s="28" t="str" cm="1">
        <f t="array" ref="M468">IF(
    ROW()-ROW($D$8)+1 &lt;= ROWS(_xlfn.ANCHORARRAY(_Helper_FilterResults!$A$1)),
    INDEX(_xlfn.ANCHORARRAY(_Helper_FilterResults!$A$1), ROW()-ROW($D$8)+1, 10),
    ""
)</f>
        <v>No</v>
      </c>
      <c r="N468" s="34" t="str" cm="1">
        <f t="array" ref="N468">IF(
    ROW()-ROW($D$8)+1 &lt;= ROWS(_xlfn.ANCHORARRAY(_Helper_FilterResults!$A$1)),
    INDEX(_xlfn.ANCHORARRAY(_Helper_FilterResults!$A$1), ROW()-ROW($D$8)+1, 11),
    ""
)</f>
        <v>No</v>
      </c>
      <c r="O468" s="28" t="str" cm="1">
        <f t="array" ref="O468">IF(
    ROW()-ROW($D$8)+1 &lt;= ROWS(_xlfn.ANCHORARRAY(_Helper_FilterResults!$A$1)),
    INDEX(_xlfn.ANCHORARRAY(_Helper_FilterResults!$A$1), ROW()-ROW($D$8)+1, 12),
    ""
)</f>
        <v>NA</v>
      </c>
      <c r="P468" s="33" t="str" cm="1">
        <f t="array" ref="P468">IF(
    ROW()-ROW($D$8)+1 &lt;= ROWS(_xlfn.ANCHORARRAY(_Helper_FilterResults!$A$1)),
    INDEX(_xlfn.ANCHORARRAY(_Helper_FilterResults!$A$1), ROW()-ROW($D$8)+1, 13),
    ""
)</f>
        <v>General Acute Care Hospital</v>
      </c>
      <c r="Q468" s="33" t="str" cm="1">
        <f t="array" ref="Q468">IF(
    ROW()-ROW($D$8)+1 &lt;= ROWS(_xlfn.ANCHORARRAY(_Helper_FilterResults!$A$1)),
    INDEX(_xlfn.ANCHORARRAY(_Helper_FilterResults!$A$1), ROW()-ROW($D$8)+1, 14),
    ""
)</f>
        <v>Non-Profit Corporation</v>
      </c>
    </row>
    <row r="469" spans="4:17" x14ac:dyDescent="0.3">
      <c r="D469" s="5" cm="1">
        <f t="array" ref="D469">IF(
    ROW()-ROW($D$8)+1 &lt;= ROWS(_xlfn.ANCHORARRAY(_Helper_FilterResults!$A$1)),
    INDEX(_xlfn.ANCHORARRAY(_Helper_FilterResults!$A$1), ROW()-ROW($D$8)+1, 1),
    ""
)</f>
        <v>106491064</v>
      </c>
      <c r="E469" s="5" t="str" cm="1">
        <f t="array" ref="E469">IF(
    ROW()-ROW($D$8)+1 &lt;= ROWS(_xlfn.ANCHORARRAY(_Helper_FilterResults!$A$1)),
    INDEX(_xlfn.ANCHORARRAY(_Helper_FilterResults!$A$1), ROW()-ROW($D$8)+1, 2),
    ""
)</f>
        <v>PROVIDENCE SANTA ROSA MEMORIAL HOSPITAL-MONTGOMERY</v>
      </c>
      <c r="F469" s="5" t="str" cm="1">
        <f t="array" ref="F469">IF(
    ROW()-ROW($D$8)+1 &lt;= ROWS(_xlfn.ANCHORARRAY(_Helper_FilterResults!$A$1)),
    INDEX(_xlfn.ANCHORARRAY(_Helper_FilterResults!$A$1), ROW()-ROW($D$8)+1, 3),
    ""
)</f>
        <v>1165 MONTGOMERY DRIVE</v>
      </c>
      <c r="G469" s="5" t="str" cm="1">
        <f t="array" ref="G469">IF(
    ROW()-ROW($D$8)+1 &lt;= ROWS(_xlfn.ANCHORARRAY(_Helper_FilterResults!$A$1)),
    INDEX(_xlfn.ANCHORARRAY(_Helper_FilterResults!$A$1), ROW()-ROW($D$8)+1, 4),
    ""
)</f>
        <v>SANTA ROSA</v>
      </c>
      <c r="H469" s="5" cm="1">
        <f t="array" ref="H469">IF(
    ROW()-ROW($D$8)+1 &lt;= ROWS(_xlfn.ANCHORARRAY(_Helper_FilterResults!$A$1)),
    INDEX(_xlfn.ANCHORARRAY(_Helper_FilterResults!$A$1), ROW()-ROW($D$8)+1, 5),
    ""
)</f>
        <v>95405</v>
      </c>
      <c r="I469" s="28" t="str" cm="1">
        <f t="array" ref="I469">IF(
    ROW()-ROW($D$8)+1 &lt;= ROWS(_xlfn.ANCHORARRAY(_Helper_FilterResults!$A$1)),
    INDEX(_xlfn.ANCHORARRAY(_Helper_FilterResults!$A$1), ROW()-ROW($D$8)+1, 6),
    ""
)</f>
        <v>District 2</v>
      </c>
      <c r="J469" s="28" t="str" cm="1">
        <f t="array" ref="J469">IF(
    ROW()-ROW($D$8)+1 &lt;= ROWS(_xlfn.ANCHORARRAY(_Helper_FilterResults!$A$1)),
    INDEX(_xlfn.ANCHORARRAY(_Helper_FilterResults!$A$1), ROW()-ROW($D$8)+1, 7),
    ""
)</f>
        <v>District 2</v>
      </c>
      <c r="K469" s="28" t="str" cm="1">
        <f t="array" ref="K469">IF(
    ROW()-ROW($D$8)+1 &lt;= ROWS(_xlfn.ANCHORARRAY(_Helper_FilterResults!$A$1)),
    INDEX(_xlfn.ANCHORARRAY(_Helper_FilterResults!$A$1), ROW()-ROW($D$8)+1, 8),
    ""
)</f>
        <v>District 4</v>
      </c>
      <c r="L469" s="28" t="str" cm="1">
        <f t="array" ref="L469">IF(
    ROW()-ROW($D$8)+1 &lt;= ROWS(_xlfn.ANCHORARRAY(_Helper_FilterResults!$A$1)),
    INDEX(_xlfn.ANCHORARRAY(_Helper_FilterResults!$A$1), ROW()-ROW($D$8)+1, 9),
    ""
)</f>
        <v>District 1</v>
      </c>
      <c r="M469" s="28" t="str" cm="1">
        <f t="array" ref="M469">IF(
    ROW()-ROW($D$8)+1 &lt;= ROWS(_xlfn.ANCHORARRAY(_Helper_FilterResults!$A$1)),
    INDEX(_xlfn.ANCHORARRAY(_Helper_FilterResults!$A$1), ROW()-ROW($D$8)+1, 10),
    ""
)</f>
        <v>No</v>
      </c>
      <c r="N469" s="34" t="str" cm="1">
        <f t="array" ref="N469">IF(
    ROW()-ROW($D$8)+1 &lt;= ROWS(_xlfn.ANCHORARRAY(_Helper_FilterResults!$A$1)),
    INDEX(_xlfn.ANCHORARRAY(_Helper_FilterResults!$A$1), ROW()-ROW($D$8)+1, 11),
    ""
)</f>
        <v>No</v>
      </c>
      <c r="O469" s="28" t="str" cm="1">
        <f t="array" ref="O469">IF(
    ROW()-ROW($D$8)+1 &lt;= ROWS(_xlfn.ANCHORARRAY(_Helper_FilterResults!$A$1)),
    INDEX(_xlfn.ANCHORARRAY(_Helper_FilterResults!$A$1), ROW()-ROW($D$8)+1, 12),
    ""
)</f>
        <v>Level II</v>
      </c>
      <c r="P469" s="33" t="str" cm="1">
        <f t="array" ref="P469">IF(
    ROW()-ROW($D$8)+1 &lt;= ROWS(_xlfn.ANCHORARRAY(_Helper_FilterResults!$A$1)),
    INDEX(_xlfn.ANCHORARRAY(_Helper_FilterResults!$A$1), ROW()-ROW($D$8)+1, 13),
    ""
)</f>
        <v>General Acute Care Hospital</v>
      </c>
      <c r="Q469" s="33" t="str" cm="1">
        <f t="array" ref="Q469">IF(
    ROW()-ROW($D$8)+1 &lt;= ROWS(_xlfn.ANCHORARRAY(_Helper_FilterResults!$A$1)),
    INDEX(_xlfn.ANCHORARRAY(_Helper_FilterResults!$A$1), ROW()-ROW($D$8)+1, 14),
    ""
)</f>
        <v>Non-Profit Corporation</v>
      </c>
    </row>
    <row r="470" spans="4:17" x14ac:dyDescent="0.3">
      <c r="D470" s="5" cm="1">
        <f t="array" ref="D470">IF(
    ROW()-ROW($D$8)+1 &lt;= ROWS(_xlfn.ANCHORARRAY(_Helper_FilterResults!$A$1)),
    INDEX(_xlfn.ANCHORARRAY(_Helper_FilterResults!$A$1), ROW()-ROW($D$8)+1, 1),
    ""
)</f>
        <v>106491076</v>
      </c>
      <c r="E470" s="5" t="str" cm="1">
        <f t="array" ref="E470">IF(
    ROW()-ROW($D$8)+1 &lt;= ROWS(_xlfn.ANCHORARRAY(_Helper_FilterResults!$A$1)),
    INDEX(_xlfn.ANCHORARRAY(_Helper_FilterResults!$A$1), ROW()-ROW($D$8)+1, 2),
    ""
)</f>
        <v>SONOMA VALLEY HOSPITAL</v>
      </c>
      <c r="F470" s="5" t="str" cm="1">
        <f t="array" ref="F470">IF(
    ROW()-ROW($D$8)+1 &lt;= ROWS(_xlfn.ANCHORARRAY(_Helper_FilterResults!$A$1)),
    INDEX(_xlfn.ANCHORARRAY(_Helper_FilterResults!$A$1), ROW()-ROW($D$8)+1, 3),
    ""
)</f>
        <v>347 ANDRIEUX STREET</v>
      </c>
      <c r="G470" s="5" t="str" cm="1">
        <f t="array" ref="G470">IF(
    ROW()-ROW($D$8)+1 &lt;= ROWS(_xlfn.ANCHORARRAY(_Helper_FilterResults!$A$1)),
    INDEX(_xlfn.ANCHORARRAY(_Helper_FilterResults!$A$1), ROW()-ROW($D$8)+1, 4),
    ""
)</f>
        <v>SONOMA</v>
      </c>
      <c r="H470" s="5" cm="1">
        <f t="array" ref="H470">IF(
    ROW()-ROW($D$8)+1 &lt;= ROWS(_xlfn.ANCHORARRAY(_Helper_FilterResults!$A$1)),
    INDEX(_xlfn.ANCHORARRAY(_Helper_FilterResults!$A$1), ROW()-ROW($D$8)+1, 5),
    ""
)</f>
        <v>95476</v>
      </c>
      <c r="I470" s="28" t="str" cm="1">
        <f t="array" ref="I470">IF(
    ROW()-ROW($D$8)+1 &lt;= ROWS(_xlfn.ANCHORARRAY(_Helper_FilterResults!$A$1)),
    INDEX(_xlfn.ANCHORARRAY(_Helper_FilterResults!$A$1), ROW()-ROW($D$8)+1, 6),
    ""
)</f>
        <v>District 4</v>
      </c>
      <c r="J470" s="28" t="str" cm="1">
        <f t="array" ref="J470">IF(
    ROW()-ROW($D$8)+1 &lt;= ROWS(_xlfn.ANCHORARRAY(_Helper_FilterResults!$A$1)),
    INDEX(_xlfn.ANCHORARRAY(_Helper_FilterResults!$A$1), ROW()-ROW($D$8)+1, 7),
    ""
)</f>
        <v>District 3</v>
      </c>
      <c r="K470" s="28" t="str" cm="1">
        <f t="array" ref="K470">IF(
    ROW()-ROW($D$8)+1 &lt;= ROWS(_xlfn.ANCHORARRAY(_Helper_FilterResults!$A$1)),
    INDEX(_xlfn.ANCHORARRAY(_Helper_FilterResults!$A$1), ROW()-ROW($D$8)+1, 8),
    ""
)</f>
        <v>District 4</v>
      </c>
      <c r="L470" s="28" t="str" cm="1">
        <f t="array" ref="L470">IF(
    ROW()-ROW($D$8)+1 &lt;= ROWS(_xlfn.ANCHORARRAY(_Helper_FilterResults!$A$1)),
    INDEX(_xlfn.ANCHORARRAY(_Helper_FilterResults!$A$1), ROW()-ROW($D$8)+1, 9),
    ""
)</f>
        <v>District 4</v>
      </c>
      <c r="M470" s="28" t="str" cm="1">
        <f t="array" ref="M470">IF(
    ROW()-ROW($D$8)+1 &lt;= ROWS(_xlfn.ANCHORARRAY(_Helper_FilterResults!$A$1)),
    INDEX(_xlfn.ANCHORARRAY(_Helper_FilterResults!$A$1), ROW()-ROW($D$8)+1, 10),
    ""
)</f>
        <v>No</v>
      </c>
      <c r="N470" s="34" t="str" cm="1">
        <f t="array" ref="N470">IF(
    ROW()-ROW($D$8)+1 &lt;= ROWS(_xlfn.ANCHORARRAY(_Helper_FilterResults!$A$1)),
    INDEX(_xlfn.ANCHORARRAY(_Helper_FilterResults!$A$1), ROW()-ROW($D$8)+1, 11),
    ""
)</f>
        <v>No</v>
      </c>
      <c r="O470" s="28" t="str" cm="1">
        <f t="array" ref="O470">IF(
    ROW()-ROW($D$8)+1 &lt;= ROWS(_xlfn.ANCHORARRAY(_Helper_FilterResults!$A$1)),
    INDEX(_xlfn.ANCHORARRAY(_Helper_FilterResults!$A$1), ROW()-ROW($D$8)+1, 12),
    ""
)</f>
        <v>NA</v>
      </c>
      <c r="P470" s="33" t="str" cm="1">
        <f t="array" ref="P470">IF(
    ROW()-ROW($D$8)+1 &lt;= ROWS(_xlfn.ANCHORARRAY(_Helper_FilterResults!$A$1)),
    INDEX(_xlfn.ANCHORARRAY(_Helper_FilterResults!$A$1), ROW()-ROW($D$8)+1, 13),
    ""
)</f>
        <v>General Acute Care Hospital</v>
      </c>
      <c r="Q470" s="33" t="str" cm="1">
        <f t="array" ref="Q470">IF(
    ROW()-ROW($D$8)+1 &lt;= ROWS(_xlfn.ANCHORARRAY(_Helper_FilterResults!$A$1)),
    INDEX(_xlfn.ANCHORARRAY(_Helper_FilterResults!$A$1), ROW()-ROW($D$8)+1, 14),
    ""
)</f>
        <v>District</v>
      </c>
    </row>
    <row r="471" spans="4:17" x14ac:dyDescent="0.3">
      <c r="D471" s="5" cm="1">
        <f t="array" ref="D471">IF(
    ROW()-ROW($D$8)+1 &lt;= ROWS(_xlfn.ANCHORARRAY(_Helper_FilterResults!$A$1)),
    INDEX(_xlfn.ANCHORARRAY(_Helper_FilterResults!$A$1), ROW()-ROW($D$8)+1, 1),
    ""
)</f>
        <v>106491338</v>
      </c>
      <c r="E471" s="5" t="str" cm="1">
        <f t="array" ref="E471">IF(
    ROW()-ROW($D$8)+1 &lt;= ROWS(_xlfn.ANCHORARRAY(_Helper_FilterResults!$A$1)),
    INDEX(_xlfn.ANCHORARRAY(_Helper_FilterResults!$A$1), ROW()-ROW($D$8)+1, 2),
    ""
)</f>
        <v>SONOMA SPECIALTY HOSPITAL</v>
      </c>
      <c r="F471" s="5" t="str" cm="1">
        <f t="array" ref="F471">IF(
    ROW()-ROW($D$8)+1 &lt;= ROWS(_xlfn.ANCHORARRAY(_Helper_FilterResults!$A$1)),
    INDEX(_xlfn.ANCHORARRAY(_Helper_FilterResults!$A$1), ROW()-ROW($D$8)+1, 3),
    ""
)</f>
        <v>501 PETALUMA AVENUE</v>
      </c>
      <c r="G471" s="5" t="str" cm="1">
        <f t="array" ref="G471">IF(
    ROW()-ROW($D$8)+1 &lt;= ROWS(_xlfn.ANCHORARRAY(_Helper_FilterResults!$A$1)),
    INDEX(_xlfn.ANCHORARRAY(_Helper_FilterResults!$A$1), ROW()-ROW($D$8)+1, 4),
    ""
)</f>
        <v>SEBASTOPOL</v>
      </c>
      <c r="H471" s="5" cm="1">
        <f t="array" ref="H471">IF(
    ROW()-ROW($D$8)+1 &lt;= ROWS(_xlfn.ANCHORARRAY(_Helper_FilterResults!$A$1)),
    INDEX(_xlfn.ANCHORARRAY(_Helper_FilterResults!$A$1), ROW()-ROW($D$8)+1, 5),
    ""
)</f>
        <v>95472</v>
      </c>
      <c r="I471" s="28" t="str" cm="1">
        <f t="array" ref="I471">IF(
    ROW()-ROW($D$8)+1 &lt;= ROWS(_xlfn.ANCHORARRAY(_Helper_FilterResults!$A$1)),
    INDEX(_xlfn.ANCHORARRAY(_Helper_FilterResults!$A$1), ROW()-ROW($D$8)+1, 6),
    ""
)</f>
        <v>District 2</v>
      </c>
      <c r="J471" s="28" t="str" cm="1">
        <f t="array" ref="J471">IF(
    ROW()-ROW($D$8)+1 &lt;= ROWS(_xlfn.ANCHORARRAY(_Helper_FilterResults!$A$1)),
    INDEX(_xlfn.ANCHORARRAY(_Helper_FilterResults!$A$1), ROW()-ROW($D$8)+1, 7),
    ""
)</f>
        <v>District 2</v>
      </c>
      <c r="K471" s="28" t="str" cm="1">
        <f t="array" ref="K471">IF(
    ROW()-ROW($D$8)+1 &lt;= ROWS(_xlfn.ANCHORARRAY(_Helper_FilterResults!$A$1)),
    INDEX(_xlfn.ANCHORARRAY(_Helper_FilterResults!$A$1), ROW()-ROW($D$8)+1, 8),
    ""
)</f>
        <v>District 2</v>
      </c>
      <c r="L471" s="28" t="str" cm="1">
        <f t="array" ref="L471">IF(
    ROW()-ROW($D$8)+1 &lt;= ROWS(_xlfn.ANCHORARRAY(_Helper_FilterResults!$A$1)),
    INDEX(_xlfn.ANCHORARRAY(_Helper_FilterResults!$A$1), ROW()-ROW($D$8)+1, 9),
    ""
)</f>
        <v>District 1</v>
      </c>
      <c r="M471" s="28" t="str" cm="1">
        <f t="array" ref="M471">IF(
    ROW()-ROW($D$8)+1 &lt;= ROWS(_xlfn.ANCHORARRAY(_Helper_FilterResults!$A$1)),
    INDEX(_xlfn.ANCHORARRAY(_Helper_FilterResults!$A$1), ROW()-ROW($D$8)+1, 10),
    ""
)</f>
        <v>No</v>
      </c>
      <c r="N471" s="34" t="str" cm="1">
        <f t="array" ref="N471">IF(
    ROW()-ROW($D$8)+1 &lt;= ROWS(_xlfn.ANCHORARRAY(_Helper_FilterResults!$A$1)),
    INDEX(_xlfn.ANCHORARRAY(_Helper_FilterResults!$A$1), ROW()-ROW($D$8)+1, 11),
    ""
)</f>
        <v>Yes</v>
      </c>
      <c r="O471" s="28" t="str" cm="1">
        <f t="array" ref="O471">IF(
    ROW()-ROW($D$8)+1 &lt;= ROWS(_xlfn.ANCHORARRAY(_Helper_FilterResults!$A$1)),
    INDEX(_xlfn.ANCHORARRAY(_Helper_FilterResults!$A$1), ROW()-ROW($D$8)+1, 12),
    ""
)</f>
        <v>NA</v>
      </c>
      <c r="P471" s="33" t="str" cm="1">
        <f t="array" ref="P471">IF(
    ROW()-ROW($D$8)+1 &lt;= ROWS(_xlfn.ANCHORARRAY(_Helper_FilterResults!$A$1)),
    INDEX(_xlfn.ANCHORARRAY(_Helper_FilterResults!$A$1), ROW()-ROW($D$8)+1, 13),
    ""
)</f>
        <v>General Acute Care Hospital</v>
      </c>
      <c r="Q471" s="33" t="str" cm="1">
        <f t="array" ref="Q471">IF(
    ROW()-ROW($D$8)+1 &lt;= ROWS(_xlfn.ANCHORARRAY(_Helper_FilterResults!$A$1)),
    INDEX(_xlfn.ANCHORARRAY(_Helper_FilterResults!$A$1), ROW()-ROW($D$8)+1, 14),
    ""
)</f>
        <v>Investor - LLC</v>
      </c>
    </row>
    <row r="472" spans="4:17" x14ac:dyDescent="0.3">
      <c r="D472" s="5" cm="1">
        <f t="array" ref="D472">IF(
    ROW()-ROW($D$8)+1 &lt;= ROWS(_xlfn.ANCHORARRAY(_Helper_FilterResults!$A$1)),
    INDEX(_xlfn.ANCHORARRAY(_Helper_FilterResults!$A$1), ROW()-ROW($D$8)+1, 1),
    ""
)</f>
        <v>106494019</v>
      </c>
      <c r="E472" s="5" t="str" cm="1">
        <f t="array" ref="E472">IF(
    ROW()-ROW($D$8)+1 &lt;= ROWS(_xlfn.ANCHORARRAY(_Helper_FilterResults!$A$1)),
    INDEX(_xlfn.ANCHORARRAY(_Helper_FilterResults!$A$1), ROW()-ROW($D$8)+1, 2),
    ""
)</f>
        <v>KAISER FOUNDATION HOSPITAL - SANTA ROSA</v>
      </c>
      <c r="F472" s="5" t="str" cm="1">
        <f t="array" ref="F472">IF(
    ROW()-ROW($D$8)+1 &lt;= ROWS(_xlfn.ANCHORARRAY(_Helper_FilterResults!$A$1)),
    INDEX(_xlfn.ANCHORARRAY(_Helper_FilterResults!$A$1), ROW()-ROW($D$8)+1, 3),
    ""
)</f>
        <v>401 BICENTENNIAL WAY</v>
      </c>
      <c r="G472" s="5" t="str" cm="1">
        <f t="array" ref="G472">IF(
    ROW()-ROW($D$8)+1 &lt;= ROWS(_xlfn.ANCHORARRAY(_Helper_FilterResults!$A$1)),
    INDEX(_xlfn.ANCHORARRAY(_Helper_FilterResults!$A$1), ROW()-ROW($D$8)+1, 4),
    ""
)</f>
        <v>SANTA ROSA</v>
      </c>
      <c r="H472" s="5" cm="1">
        <f t="array" ref="H472">IF(
    ROW()-ROW($D$8)+1 &lt;= ROWS(_xlfn.ANCHORARRAY(_Helper_FilterResults!$A$1)),
    INDEX(_xlfn.ANCHORARRAY(_Helper_FilterResults!$A$1), ROW()-ROW($D$8)+1, 5),
    ""
)</f>
        <v>95403</v>
      </c>
      <c r="I472" s="28" t="str" cm="1">
        <f t="array" ref="I472">IF(
    ROW()-ROW($D$8)+1 &lt;= ROWS(_xlfn.ANCHORARRAY(_Helper_FilterResults!$A$1)),
    INDEX(_xlfn.ANCHORARRAY(_Helper_FilterResults!$A$1), ROW()-ROW($D$8)+1, 6),
    ""
)</f>
        <v>District 2</v>
      </c>
      <c r="J472" s="28" t="str" cm="1">
        <f t="array" ref="J472">IF(
    ROW()-ROW($D$8)+1 &lt;= ROWS(_xlfn.ANCHORARRAY(_Helper_FilterResults!$A$1)),
    INDEX(_xlfn.ANCHORARRAY(_Helper_FilterResults!$A$1), ROW()-ROW($D$8)+1, 7),
    ""
)</f>
        <v>District 2</v>
      </c>
      <c r="K472" s="28" t="str" cm="1">
        <f t="array" ref="K472">IF(
    ROW()-ROW($D$8)+1 &lt;= ROWS(_xlfn.ANCHORARRAY(_Helper_FilterResults!$A$1)),
    INDEX(_xlfn.ANCHORARRAY(_Helper_FilterResults!$A$1), ROW()-ROW($D$8)+1, 8),
    ""
)</f>
        <v>District 4</v>
      </c>
      <c r="L472" s="28" t="str" cm="1">
        <f t="array" ref="L472">IF(
    ROW()-ROW($D$8)+1 &lt;= ROWS(_xlfn.ANCHORARRAY(_Helper_FilterResults!$A$1)),
    INDEX(_xlfn.ANCHORARRAY(_Helper_FilterResults!$A$1), ROW()-ROW($D$8)+1, 9),
    ""
)</f>
        <v>District 1</v>
      </c>
      <c r="M472" s="28" t="str" cm="1">
        <f t="array" ref="M472">IF(
    ROW()-ROW($D$8)+1 &lt;= ROWS(_xlfn.ANCHORARRAY(_Helper_FilterResults!$A$1)),
    INDEX(_xlfn.ANCHORARRAY(_Helper_FilterResults!$A$1), ROW()-ROW($D$8)+1, 10),
    ""
)</f>
        <v>No</v>
      </c>
      <c r="N472" s="34" t="str" cm="1">
        <f t="array" ref="N472">IF(
    ROW()-ROW($D$8)+1 &lt;= ROWS(_xlfn.ANCHORARRAY(_Helper_FilterResults!$A$1)),
    INDEX(_xlfn.ANCHORARRAY(_Helper_FilterResults!$A$1), ROW()-ROW($D$8)+1, 11),
    ""
)</f>
        <v>No</v>
      </c>
      <c r="O472" s="28" t="str" cm="1">
        <f t="array" ref="O472">IF(
    ROW()-ROW($D$8)+1 &lt;= ROWS(_xlfn.ANCHORARRAY(_Helper_FilterResults!$A$1)),
    INDEX(_xlfn.ANCHORARRAY(_Helper_FilterResults!$A$1), ROW()-ROW($D$8)+1, 12),
    ""
)</f>
        <v>NA</v>
      </c>
      <c r="P472" s="33" t="str" cm="1">
        <f t="array" ref="P472">IF(
    ROW()-ROW($D$8)+1 &lt;= ROWS(_xlfn.ANCHORARRAY(_Helper_FilterResults!$A$1)),
    INDEX(_xlfn.ANCHORARRAY(_Helper_FilterResults!$A$1), ROW()-ROW($D$8)+1, 13),
    ""
)</f>
        <v>General Acute Care Hospital</v>
      </c>
      <c r="Q472" s="33" t="str" cm="1">
        <f t="array" ref="Q472">IF(
    ROW()-ROW($D$8)+1 &lt;= ROWS(_xlfn.ANCHORARRAY(_Helper_FilterResults!$A$1)),
    INDEX(_xlfn.ANCHORARRAY(_Helper_FilterResults!$A$1), ROW()-ROW($D$8)+1, 14),
    ""
)</f>
        <v>Non-Profit Corporation</v>
      </c>
    </row>
    <row r="473" spans="4:17" x14ac:dyDescent="0.3">
      <c r="D473" s="5" cm="1">
        <f t="array" ref="D473">IF(
    ROW()-ROW($D$8)+1 &lt;= ROWS(_xlfn.ANCHORARRAY(_Helper_FilterResults!$A$1)),
    INDEX(_xlfn.ANCHORARRAY(_Helper_FilterResults!$A$1), ROW()-ROW($D$8)+1, 1),
    ""
)</f>
        <v>106494048</v>
      </c>
      <c r="E473" s="5" t="str" cm="1">
        <f t="array" ref="E473">IF(
    ROW()-ROW($D$8)+1 &lt;= ROWS(_xlfn.ANCHORARRAY(_Helper_FilterResults!$A$1)),
    INDEX(_xlfn.ANCHORARRAY(_Helper_FilterResults!$A$1), ROW()-ROW($D$8)+1, 2),
    ""
)</f>
        <v>AURORA BEHAVIORAL HEALTHCARE-SANTA ROSA, LLC</v>
      </c>
      <c r="F473" s="5" t="str" cm="1">
        <f t="array" ref="F473">IF(
    ROW()-ROW($D$8)+1 &lt;= ROWS(_xlfn.ANCHORARRAY(_Helper_FilterResults!$A$1)),
    INDEX(_xlfn.ANCHORARRAY(_Helper_FilterResults!$A$1), ROW()-ROW($D$8)+1, 3),
    ""
)</f>
        <v>1287 FULTON ROAD</v>
      </c>
      <c r="G473" s="5" t="str" cm="1">
        <f t="array" ref="G473">IF(
    ROW()-ROW($D$8)+1 &lt;= ROWS(_xlfn.ANCHORARRAY(_Helper_FilterResults!$A$1)),
    INDEX(_xlfn.ANCHORARRAY(_Helper_FilterResults!$A$1), ROW()-ROW($D$8)+1, 4),
    ""
)</f>
        <v>SANTA ROSA</v>
      </c>
      <c r="H473" s="5" cm="1">
        <f t="array" ref="H473">IF(
    ROW()-ROW($D$8)+1 &lt;= ROWS(_xlfn.ANCHORARRAY(_Helper_FilterResults!$A$1)),
    INDEX(_xlfn.ANCHORARRAY(_Helper_FilterResults!$A$1), ROW()-ROW($D$8)+1, 5),
    ""
)</f>
        <v>95401</v>
      </c>
      <c r="I473" s="28" t="str" cm="1">
        <f t="array" ref="I473">IF(
    ROW()-ROW($D$8)+1 &lt;= ROWS(_xlfn.ANCHORARRAY(_Helper_FilterResults!$A$1)),
    INDEX(_xlfn.ANCHORARRAY(_Helper_FilterResults!$A$1), ROW()-ROW($D$8)+1, 6),
    ""
)</f>
        <v>District 2</v>
      </c>
      <c r="J473" s="28" t="str" cm="1">
        <f t="array" ref="J473">IF(
    ROW()-ROW($D$8)+1 &lt;= ROWS(_xlfn.ANCHORARRAY(_Helper_FilterResults!$A$1)),
    INDEX(_xlfn.ANCHORARRAY(_Helper_FilterResults!$A$1), ROW()-ROW($D$8)+1, 7),
    ""
)</f>
        <v>District 2</v>
      </c>
      <c r="K473" s="28" t="str" cm="1">
        <f t="array" ref="K473">IF(
    ROW()-ROW($D$8)+1 &lt;= ROWS(_xlfn.ANCHORARRAY(_Helper_FilterResults!$A$1)),
    INDEX(_xlfn.ANCHORARRAY(_Helper_FilterResults!$A$1), ROW()-ROW($D$8)+1, 8),
    ""
)</f>
        <v>District 2</v>
      </c>
      <c r="L473" s="28" t="str" cm="1">
        <f t="array" ref="L473">IF(
    ROW()-ROW($D$8)+1 &lt;= ROWS(_xlfn.ANCHORARRAY(_Helper_FilterResults!$A$1)),
    INDEX(_xlfn.ANCHORARRAY(_Helper_FilterResults!$A$1), ROW()-ROW($D$8)+1, 9),
    ""
)</f>
        <v>District 1</v>
      </c>
      <c r="M473" s="28" t="str" cm="1">
        <f t="array" ref="M473">IF(
    ROW()-ROW($D$8)+1 &lt;= ROWS(_xlfn.ANCHORARRAY(_Helper_FilterResults!$A$1)),
    INDEX(_xlfn.ANCHORARRAY(_Helper_FilterResults!$A$1), ROW()-ROW($D$8)+1, 10),
    ""
)</f>
        <v>No</v>
      </c>
      <c r="N473" s="34" t="str" cm="1">
        <f t="array" ref="N473">IF(
    ROW()-ROW($D$8)+1 &lt;= ROWS(_xlfn.ANCHORARRAY(_Helper_FilterResults!$A$1)),
    INDEX(_xlfn.ANCHORARRAY(_Helper_FilterResults!$A$1), ROW()-ROW($D$8)+1, 11),
    ""
)</f>
        <v>No</v>
      </c>
      <c r="O473" s="28" t="str" cm="1">
        <f t="array" ref="O473">IF(
    ROW()-ROW($D$8)+1 &lt;= ROWS(_xlfn.ANCHORARRAY(_Helper_FilterResults!$A$1)),
    INDEX(_xlfn.ANCHORARRAY(_Helper_FilterResults!$A$1), ROW()-ROW($D$8)+1, 12),
    ""
)</f>
        <v>NA</v>
      </c>
      <c r="P473" s="33" t="str" cm="1">
        <f t="array" ref="P473">IF(
    ROW()-ROW($D$8)+1 &lt;= ROWS(_xlfn.ANCHORARRAY(_Helper_FilterResults!$A$1)),
    INDEX(_xlfn.ANCHORARRAY(_Helper_FilterResults!$A$1), ROW()-ROW($D$8)+1, 13),
    ""
)</f>
        <v>Acute Psychiatric Hospital</v>
      </c>
      <c r="Q473" s="33" t="str" cm="1">
        <f t="array" ref="Q473">IF(
    ROW()-ROW($D$8)+1 &lt;= ROWS(_xlfn.ANCHORARRAY(_Helper_FilterResults!$A$1)),
    INDEX(_xlfn.ANCHORARRAY(_Helper_FilterResults!$A$1), ROW()-ROW($D$8)+1, 14),
    ""
)</f>
        <v>Investor - LLC</v>
      </c>
    </row>
    <row r="474" spans="4:17" x14ac:dyDescent="0.3">
      <c r="D474" s="5" cm="1">
        <f t="array" ref="D474">IF(
    ROW()-ROW($D$8)+1 &lt;= ROWS(_xlfn.ANCHORARRAY(_Helper_FilterResults!$A$1)),
    INDEX(_xlfn.ANCHORARRAY(_Helper_FilterResults!$A$1), ROW()-ROW($D$8)+1, 1),
    ""
)</f>
        <v>106494106</v>
      </c>
      <c r="E474" s="5" t="str" cm="1">
        <f t="array" ref="E474">IF(
    ROW()-ROW($D$8)+1 &lt;= ROWS(_xlfn.ANCHORARRAY(_Helper_FilterResults!$A$1)),
    INDEX(_xlfn.ANCHORARRAY(_Helper_FilterResults!$A$1), ROW()-ROW($D$8)+1, 2),
    ""
)</f>
        <v>SUTTER SANTA ROSA REGIONAL HOSPITAL</v>
      </c>
      <c r="F474" s="5" t="str" cm="1">
        <f t="array" ref="F474">IF(
    ROW()-ROW($D$8)+1 &lt;= ROWS(_xlfn.ANCHORARRAY(_Helper_FilterResults!$A$1)),
    INDEX(_xlfn.ANCHORARRAY(_Helper_FilterResults!$A$1), ROW()-ROW($D$8)+1, 3),
    ""
)</f>
        <v>30 MARK WEST SPRINGS RD.</v>
      </c>
      <c r="G474" s="5" t="str" cm="1">
        <f t="array" ref="G474">IF(
    ROW()-ROW($D$8)+1 &lt;= ROWS(_xlfn.ANCHORARRAY(_Helper_FilterResults!$A$1)),
    INDEX(_xlfn.ANCHORARRAY(_Helper_FilterResults!$A$1), ROW()-ROW($D$8)+1, 4),
    ""
)</f>
        <v>SANTA ROSA</v>
      </c>
      <c r="H474" s="5" cm="1">
        <f t="array" ref="H474">IF(
    ROW()-ROW($D$8)+1 &lt;= ROWS(_xlfn.ANCHORARRAY(_Helper_FilterResults!$A$1)),
    INDEX(_xlfn.ANCHORARRAY(_Helper_FilterResults!$A$1), ROW()-ROW($D$8)+1, 5),
    ""
)</f>
        <v>95403</v>
      </c>
      <c r="I474" s="28" t="str" cm="1">
        <f t="array" ref="I474">IF(
    ROW()-ROW($D$8)+1 &lt;= ROWS(_xlfn.ANCHORARRAY(_Helper_FilterResults!$A$1)),
    INDEX(_xlfn.ANCHORARRAY(_Helper_FilterResults!$A$1), ROW()-ROW($D$8)+1, 6),
    ""
)</f>
        <v>District 2</v>
      </c>
      <c r="J474" s="28" t="str" cm="1">
        <f t="array" ref="J474">IF(
    ROW()-ROW($D$8)+1 &lt;= ROWS(_xlfn.ANCHORARRAY(_Helper_FilterResults!$A$1)),
    INDEX(_xlfn.ANCHORARRAY(_Helper_FilterResults!$A$1), ROW()-ROW($D$8)+1, 7),
    ""
)</f>
        <v>District 2</v>
      </c>
      <c r="K474" s="28" t="str" cm="1">
        <f t="array" ref="K474">IF(
    ROW()-ROW($D$8)+1 &lt;= ROWS(_xlfn.ANCHORARRAY(_Helper_FilterResults!$A$1)),
    INDEX(_xlfn.ANCHORARRAY(_Helper_FilterResults!$A$1), ROW()-ROW($D$8)+1, 8),
    ""
)</f>
        <v>District 2</v>
      </c>
      <c r="L474" s="28" t="str" cm="1">
        <f t="array" ref="L474">IF(
    ROW()-ROW($D$8)+1 &lt;= ROWS(_xlfn.ANCHORARRAY(_Helper_FilterResults!$A$1)),
    INDEX(_xlfn.ANCHORARRAY(_Helper_FilterResults!$A$1), ROW()-ROW($D$8)+1, 9),
    ""
)</f>
        <v>District 1</v>
      </c>
      <c r="M474" s="28" t="str" cm="1">
        <f t="array" ref="M474">IF(
    ROW()-ROW($D$8)+1 &lt;= ROWS(_xlfn.ANCHORARRAY(_Helper_FilterResults!$A$1)),
    INDEX(_xlfn.ANCHORARRAY(_Helper_FilterResults!$A$1), ROW()-ROW($D$8)+1, 10),
    ""
)</f>
        <v>No</v>
      </c>
      <c r="N474" s="34" t="str" cm="1">
        <f t="array" ref="N474">IF(
    ROW()-ROW($D$8)+1 &lt;= ROWS(_xlfn.ANCHORARRAY(_Helper_FilterResults!$A$1)),
    INDEX(_xlfn.ANCHORARRAY(_Helper_FilterResults!$A$1), ROW()-ROW($D$8)+1, 11),
    ""
)</f>
        <v>No</v>
      </c>
      <c r="O474" s="28" t="str" cm="1">
        <f t="array" ref="O474">IF(
    ROW()-ROW($D$8)+1 &lt;= ROWS(_xlfn.ANCHORARRAY(_Helper_FilterResults!$A$1)),
    INDEX(_xlfn.ANCHORARRAY(_Helper_FilterResults!$A$1), ROW()-ROW($D$8)+1, 12),
    ""
)</f>
        <v>NA</v>
      </c>
      <c r="P474" s="33" t="str" cm="1">
        <f t="array" ref="P474">IF(
    ROW()-ROW($D$8)+1 &lt;= ROWS(_xlfn.ANCHORARRAY(_Helper_FilterResults!$A$1)),
    INDEX(_xlfn.ANCHORARRAY(_Helper_FilterResults!$A$1), ROW()-ROW($D$8)+1, 13),
    ""
)</f>
        <v>General Acute Care Hospital</v>
      </c>
      <c r="Q474" s="33" t="str" cm="1">
        <f t="array" ref="Q474">IF(
    ROW()-ROW($D$8)+1 &lt;= ROWS(_xlfn.ANCHORARRAY(_Helper_FilterResults!$A$1)),
    INDEX(_xlfn.ANCHORARRAY(_Helper_FilterResults!$A$1), ROW()-ROW($D$8)+1, 14),
    ""
)</f>
        <v>Non-Profit Corporation</v>
      </c>
    </row>
    <row r="475" spans="4:17" x14ac:dyDescent="0.3">
      <c r="D475" s="5" cm="1">
        <f t="array" ref="D475">IF(
    ROW()-ROW($D$8)+1 &lt;= ROWS(_xlfn.ANCHORARRAY(_Helper_FilterResults!$A$1)),
    INDEX(_xlfn.ANCHORARRAY(_Helper_FilterResults!$A$1), ROW()-ROW($D$8)+1, 1),
    ""
)</f>
        <v>106500852</v>
      </c>
      <c r="E475" s="5" t="str" cm="1">
        <f t="array" ref="E475">IF(
    ROW()-ROW($D$8)+1 &lt;= ROWS(_xlfn.ANCHORARRAY(_Helper_FilterResults!$A$1)),
    INDEX(_xlfn.ANCHORARRAY(_Helper_FilterResults!$A$1), ROW()-ROW($D$8)+1, 2),
    ""
)</f>
        <v>DOCTORS MEDICAL CENTER</v>
      </c>
      <c r="F475" s="5" t="str" cm="1">
        <f t="array" ref="F475">IF(
    ROW()-ROW($D$8)+1 &lt;= ROWS(_xlfn.ANCHORARRAY(_Helper_FilterResults!$A$1)),
    INDEX(_xlfn.ANCHORARRAY(_Helper_FilterResults!$A$1), ROW()-ROW($D$8)+1, 3),
    ""
)</f>
        <v>1441 FLORIDA AVENUE</v>
      </c>
      <c r="G475" s="5" t="str" cm="1">
        <f t="array" ref="G475">IF(
    ROW()-ROW($D$8)+1 &lt;= ROWS(_xlfn.ANCHORARRAY(_Helper_FilterResults!$A$1)),
    INDEX(_xlfn.ANCHORARRAY(_Helper_FilterResults!$A$1), ROW()-ROW($D$8)+1, 4),
    ""
)</f>
        <v>MODESTO</v>
      </c>
      <c r="H475" s="5" cm="1">
        <f t="array" ref="H475">IF(
    ROW()-ROW($D$8)+1 &lt;= ROWS(_xlfn.ANCHORARRAY(_Helper_FilterResults!$A$1)),
    INDEX(_xlfn.ANCHORARRAY(_Helper_FilterResults!$A$1), ROW()-ROW($D$8)+1, 5),
    ""
)</f>
        <v>95350</v>
      </c>
      <c r="I475" s="28" t="str" cm="1">
        <f t="array" ref="I475">IF(
    ROW()-ROW($D$8)+1 &lt;= ROWS(_xlfn.ANCHORARRAY(_Helper_FilterResults!$A$1)),
    INDEX(_xlfn.ANCHORARRAY(_Helper_FilterResults!$A$1), ROW()-ROW($D$8)+1, 6),
    ""
)</f>
        <v>District 22</v>
      </c>
      <c r="J475" s="28" t="str" cm="1">
        <f t="array" ref="J475">IF(
    ROW()-ROW($D$8)+1 &lt;= ROWS(_xlfn.ANCHORARRAY(_Helper_FilterResults!$A$1)),
    INDEX(_xlfn.ANCHORARRAY(_Helper_FilterResults!$A$1), ROW()-ROW($D$8)+1, 7),
    ""
)</f>
        <v>District 4</v>
      </c>
      <c r="K475" s="28" t="str" cm="1">
        <f t="array" ref="K475">IF(
    ROW()-ROW($D$8)+1 &lt;= ROWS(_xlfn.ANCHORARRAY(_Helper_FilterResults!$A$1)),
    INDEX(_xlfn.ANCHORARRAY(_Helper_FilterResults!$A$1), ROW()-ROW($D$8)+1, 8),
    ""
)</f>
        <v>District 5</v>
      </c>
      <c r="L475" s="28" t="str" cm="1">
        <f t="array" ref="L475">IF(
    ROW()-ROW($D$8)+1 &lt;= ROWS(_xlfn.ANCHORARRAY(_Helper_FilterResults!$A$1)),
    INDEX(_xlfn.ANCHORARRAY(_Helper_FilterResults!$A$1), ROW()-ROW($D$8)+1, 9),
    ""
)</f>
        <v>District 5</v>
      </c>
      <c r="M475" s="28" t="str" cm="1">
        <f t="array" ref="M475">IF(
    ROW()-ROW($D$8)+1 &lt;= ROWS(_xlfn.ANCHORARRAY(_Helper_FilterResults!$A$1)),
    INDEX(_xlfn.ANCHORARRAY(_Helper_FilterResults!$A$1), ROW()-ROW($D$8)+1, 10),
    ""
)</f>
        <v>No</v>
      </c>
      <c r="N475" s="34" t="str" cm="1">
        <f t="array" ref="N475">IF(
    ROW()-ROW($D$8)+1 &lt;= ROWS(_xlfn.ANCHORARRAY(_Helper_FilterResults!$A$1)),
    INDEX(_xlfn.ANCHORARRAY(_Helper_FilterResults!$A$1), ROW()-ROW($D$8)+1, 11),
    ""
)</f>
        <v>No</v>
      </c>
      <c r="O475" s="28" t="str" cm="1">
        <f t="array" ref="O475">IF(
    ROW()-ROW($D$8)+1 &lt;= ROWS(_xlfn.ANCHORARRAY(_Helper_FilterResults!$A$1)),
    INDEX(_xlfn.ANCHORARRAY(_Helper_FilterResults!$A$1), ROW()-ROW($D$8)+1, 12),
    ""
)</f>
        <v>Level II</v>
      </c>
      <c r="P475" s="33" t="str" cm="1">
        <f t="array" ref="P475">IF(
    ROW()-ROW($D$8)+1 &lt;= ROWS(_xlfn.ANCHORARRAY(_Helper_FilterResults!$A$1)),
    INDEX(_xlfn.ANCHORARRAY(_Helper_FilterResults!$A$1), ROW()-ROW($D$8)+1, 13),
    ""
)</f>
        <v>General Acute Care Hospital</v>
      </c>
      <c r="Q475" s="33" t="str" cm="1">
        <f t="array" ref="Q475">IF(
    ROW()-ROW($D$8)+1 &lt;= ROWS(_xlfn.ANCHORARRAY(_Helper_FilterResults!$A$1)),
    INDEX(_xlfn.ANCHORARRAY(_Helper_FilterResults!$A$1), ROW()-ROW($D$8)+1, 14),
    ""
)</f>
        <v>Investor - Corporation</v>
      </c>
    </row>
    <row r="476" spans="4:17" x14ac:dyDescent="0.3">
      <c r="D476" s="5" cm="1">
        <f t="array" ref="D476">IF(
    ROW()-ROW($D$8)+1 &lt;= ROWS(_xlfn.ANCHORARRAY(_Helper_FilterResults!$A$1)),
    INDEX(_xlfn.ANCHORARRAY(_Helper_FilterResults!$A$1), ROW()-ROW($D$8)+1, 1),
    ""
)</f>
        <v>106500867</v>
      </c>
      <c r="E476" s="5" t="str" cm="1">
        <f t="array" ref="E476">IF(
    ROW()-ROW($D$8)+1 &lt;= ROWS(_xlfn.ANCHORARRAY(_Helper_FilterResults!$A$1)),
    INDEX(_xlfn.ANCHORARRAY(_Helper_FilterResults!$A$1), ROW()-ROW($D$8)+1, 2),
    ""
)</f>
        <v>EMANUEL MEDICAL CENTER</v>
      </c>
      <c r="F476" s="5" t="str" cm="1">
        <f t="array" ref="F476">IF(
    ROW()-ROW($D$8)+1 &lt;= ROWS(_xlfn.ANCHORARRAY(_Helper_FilterResults!$A$1)),
    INDEX(_xlfn.ANCHORARRAY(_Helper_FilterResults!$A$1), ROW()-ROW($D$8)+1, 3),
    ""
)</f>
        <v>825 DELBON AVENUE</v>
      </c>
      <c r="G476" s="5" t="str" cm="1">
        <f t="array" ref="G476">IF(
    ROW()-ROW($D$8)+1 &lt;= ROWS(_xlfn.ANCHORARRAY(_Helper_FilterResults!$A$1)),
    INDEX(_xlfn.ANCHORARRAY(_Helper_FilterResults!$A$1), ROW()-ROW($D$8)+1, 4),
    ""
)</f>
        <v>TURLOCK</v>
      </c>
      <c r="H476" s="5" cm="1">
        <f t="array" ref="H476">IF(
    ROW()-ROW($D$8)+1 &lt;= ROWS(_xlfn.ANCHORARRAY(_Helper_FilterResults!$A$1)),
    INDEX(_xlfn.ANCHORARRAY(_Helper_FilterResults!$A$1), ROW()-ROW($D$8)+1, 5),
    ""
)</f>
        <v>95382</v>
      </c>
      <c r="I476" s="28" t="str" cm="1">
        <f t="array" ref="I476">IF(
    ROW()-ROW($D$8)+1 &lt;= ROWS(_xlfn.ANCHORARRAY(_Helper_FilterResults!$A$1)),
    INDEX(_xlfn.ANCHORARRAY(_Helper_FilterResults!$A$1), ROW()-ROW($D$8)+1, 6),
    ""
)</f>
        <v>District 22</v>
      </c>
      <c r="J476" s="28" t="str" cm="1">
        <f t="array" ref="J476">IF(
    ROW()-ROW($D$8)+1 &lt;= ROWS(_xlfn.ANCHORARRAY(_Helper_FilterResults!$A$1)),
    INDEX(_xlfn.ANCHORARRAY(_Helper_FilterResults!$A$1), ROW()-ROW($D$8)+1, 7),
    ""
)</f>
        <v>District 4</v>
      </c>
      <c r="K476" s="28" t="str" cm="1">
        <f t="array" ref="K476">IF(
    ROW()-ROW($D$8)+1 &lt;= ROWS(_xlfn.ANCHORARRAY(_Helper_FilterResults!$A$1)),
    INDEX(_xlfn.ANCHORARRAY(_Helper_FilterResults!$A$1), ROW()-ROW($D$8)+1, 8),
    ""
)</f>
        <v>District 5</v>
      </c>
      <c r="L476" s="28" t="str" cm="1">
        <f t="array" ref="L476">IF(
    ROW()-ROW($D$8)+1 &lt;= ROWS(_xlfn.ANCHORARRAY(_Helper_FilterResults!$A$1)),
    INDEX(_xlfn.ANCHORARRAY(_Helper_FilterResults!$A$1), ROW()-ROW($D$8)+1, 9),
    ""
)</f>
        <v>District 5</v>
      </c>
      <c r="M476" s="28" t="str" cm="1">
        <f t="array" ref="M476">IF(
    ROW()-ROW($D$8)+1 &lt;= ROWS(_xlfn.ANCHORARRAY(_Helper_FilterResults!$A$1)),
    INDEX(_xlfn.ANCHORARRAY(_Helper_FilterResults!$A$1), ROW()-ROW($D$8)+1, 10),
    ""
)</f>
        <v>No</v>
      </c>
      <c r="N476" s="34" t="str" cm="1">
        <f t="array" ref="N476">IF(
    ROW()-ROW($D$8)+1 &lt;= ROWS(_xlfn.ANCHORARRAY(_Helper_FilterResults!$A$1)),
    INDEX(_xlfn.ANCHORARRAY(_Helper_FilterResults!$A$1), ROW()-ROW($D$8)+1, 11),
    ""
)</f>
        <v>No</v>
      </c>
      <c r="O476" s="28" t="str" cm="1">
        <f t="array" ref="O476">IF(
    ROW()-ROW($D$8)+1 &lt;= ROWS(_xlfn.ANCHORARRAY(_Helper_FilterResults!$A$1)),
    INDEX(_xlfn.ANCHORARRAY(_Helper_FilterResults!$A$1), ROW()-ROW($D$8)+1, 12),
    ""
)</f>
        <v>NA</v>
      </c>
      <c r="P476" s="33" t="str" cm="1">
        <f t="array" ref="P476">IF(
    ROW()-ROW($D$8)+1 &lt;= ROWS(_xlfn.ANCHORARRAY(_Helper_FilterResults!$A$1)),
    INDEX(_xlfn.ANCHORARRAY(_Helper_FilterResults!$A$1), ROW()-ROW($D$8)+1, 13),
    ""
)</f>
        <v>General Acute Care Hospital</v>
      </c>
      <c r="Q476" s="33" t="str" cm="1">
        <f t="array" ref="Q476">IF(
    ROW()-ROW($D$8)+1 &lt;= ROWS(_xlfn.ANCHORARRAY(_Helper_FilterResults!$A$1)),
    INDEX(_xlfn.ANCHORARRAY(_Helper_FilterResults!$A$1), ROW()-ROW($D$8)+1, 14),
    ""
)</f>
        <v>Investor - Corporation</v>
      </c>
    </row>
    <row r="477" spans="4:17" x14ac:dyDescent="0.3">
      <c r="D477" s="5" cm="1">
        <f t="array" ref="D477">IF(
    ROW()-ROW($D$8)+1 &lt;= ROWS(_xlfn.ANCHORARRAY(_Helper_FilterResults!$A$1)),
    INDEX(_xlfn.ANCHORARRAY(_Helper_FilterResults!$A$1), ROW()-ROW($D$8)+1, 1),
    ""
)</f>
        <v>106500939</v>
      </c>
      <c r="E477" s="5" t="str" cm="1">
        <f t="array" ref="E477">IF(
    ROW()-ROW($D$8)+1 &lt;= ROWS(_xlfn.ANCHORARRAY(_Helper_FilterResults!$A$1)),
    INDEX(_xlfn.ANCHORARRAY(_Helper_FilterResults!$A$1), ROW()-ROW($D$8)+1, 2),
    ""
)</f>
        <v>MEMORIAL MEDICAL CENTER - MODESTO</v>
      </c>
      <c r="F477" s="5" t="str" cm="1">
        <f t="array" ref="F477">IF(
    ROW()-ROW($D$8)+1 &lt;= ROWS(_xlfn.ANCHORARRAY(_Helper_FilterResults!$A$1)),
    INDEX(_xlfn.ANCHORARRAY(_Helper_FilterResults!$A$1), ROW()-ROW($D$8)+1, 3),
    ""
)</f>
        <v>1700 COFFEE ROAD</v>
      </c>
      <c r="G477" s="5" t="str" cm="1">
        <f t="array" ref="G477">IF(
    ROW()-ROW($D$8)+1 &lt;= ROWS(_xlfn.ANCHORARRAY(_Helper_FilterResults!$A$1)),
    INDEX(_xlfn.ANCHORARRAY(_Helper_FilterResults!$A$1), ROW()-ROW($D$8)+1, 4),
    ""
)</f>
        <v>MODESTO</v>
      </c>
      <c r="H477" s="5" cm="1">
        <f t="array" ref="H477">IF(
    ROW()-ROW($D$8)+1 &lt;= ROWS(_xlfn.ANCHORARRAY(_Helper_FilterResults!$A$1)),
    INDEX(_xlfn.ANCHORARRAY(_Helper_FilterResults!$A$1), ROW()-ROW($D$8)+1, 5),
    ""
)</f>
        <v>95355</v>
      </c>
      <c r="I477" s="28" t="str" cm="1">
        <f t="array" ref="I477">IF(
    ROW()-ROW($D$8)+1 &lt;= ROWS(_xlfn.ANCHORARRAY(_Helper_FilterResults!$A$1)),
    INDEX(_xlfn.ANCHORARRAY(_Helper_FilterResults!$A$1), ROW()-ROW($D$8)+1, 6),
    ""
)</f>
        <v>District 22</v>
      </c>
      <c r="J477" s="28" t="str" cm="1">
        <f t="array" ref="J477">IF(
    ROW()-ROW($D$8)+1 &lt;= ROWS(_xlfn.ANCHORARRAY(_Helper_FilterResults!$A$1)),
    INDEX(_xlfn.ANCHORARRAY(_Helper_FilterResults!$A$1), ROW()-ROW($D$8)+1, 7),
    ""
)</f>
        <v>District 4</v>
      </c>
      <c r="K477" s="28" t="str" cm="1">
        <f t="array" ref="K477">IF(
    ROW()-ROW($D$8)+1 &lt;= ROWS(_xlfn.ANCHORARRAY(_Helper_FilterResults!$A$1)),
    INDEX(_xlfn.ANCHORARRAY(_Helper_FilterResults!$A$1), ROW()-ROW($D$8)+1, 8),
    ""
)</f>
        <v>District 5</v>
      </c>
      <c r="L477" s="28" t="str" cm="1">
        <f t="array" ref="L477">IF(
    ROW()-ROW($D$8)+1 &lt;= ROWS(_xlfn.ANCHORARRAY(_Helper_FilterResults!$A$1)),
    INDEX(_xlfn.ANCHORARRAY(_Helper_FilterResults!$A$1), ROW()-ROW($D$8)+1, 9),
    ""
)</f>
        <v>District 5</v>
      </c>
      <c r="M477" s="28" t="str" cm="1">
        <f t="array" ref="M477">IF(
    ROW()-ROW($D$8)+1 &lt;= ROWS(_xlfn.ANCHORARRAY(_Helper_FilterResults!$A$1)),
    INDEX(_xlfn.ANCHORARRAY(_Helper_FilterResults!$A$1), ROW()-ROW($D$8)+1, 10),
    ""
)</f>
        <v>No</v>
      </c>
      <c r="N477" s="34" t="str" cm="1">
        <f t="array" ref="N477">IF(
    ROW()-ROW($D$8)+1 &lt;= ROWS(_xlfn.ANCHORARRAY(_Helper_FilterResults!$A$1)),
    INDEX(_xlfn.ANCHORARRAY(_Helper_FilterResults!$A$1), ROW()-ROW($D$8)+1, 11),
    ""
)</f>
        <v>No</v>
      </c>
      <c r="O477" s="28" t="str" cm="1">
        <f t="array" ref="O477">IF(
    ROW()-ROW($D$8)+1 &lt;= ROWS(_xlfn.ANCHORARRAY(_Helper_FilterResults!$A$1)),
    INDEX(_xlfn.ANCHORARRAY(_Helper_FilterResults!$A$1), ROW()-ROW($D$8)+1, 12),
    ""
)</f>
        <v>Level II</v>
      </c>
      <c r="P477" s="33" t="str" cm="1">
        <f t="array" ref="P477">IF(
    ROW()-ROW($D$8)+1 &lt;= ROWS(_xlfn.ANCHORARRAY(_Helper_FilterResults!$A$1)),
    INDEX(_xlfn.ANCHORARRAY(_Helper_FilterResults!$A$1), ROW()-ROW($D$8)+1, 13),
    ""
)</f>
        <v>General Acute Care Hospital</v>
      </c>
      <c r="Q477" s="33" t="str" cm="1">
        <f t="array" ref="Q477">IF(
    ROW()-ROW($D$8)+1 &lt;= ROWS(_xlfn.ANCHORARRAY(_Helper_FilterResults!$A$1)),
    INDEX(_xlfn.ANCHORARRAY(_Helper_FilterResults!$A$1), ROW()-ROW($D$8)+1, 14),
    ""
)</f>
        <v>Non-Profit Corporation</v>
      </c>
    </row>
    <row r="478" spans="4:17" x14ac:dyDescent="0.3">
      <c r="D478" s="5" cm="1">
        <f t="array" ref="D478">IF(
    ROW()-ROW($D$8)+1 &lt;= ROWS(_xlfn.ANCHORARRAY(_Helper_FilterResults!$A$1)),
    INDEX(_xlfn.ANCHORARRAY(_Helper_FilterResults!$A$1), ROW()-ROW($D$8)+1, 1),
    ""
)</f>
        <v>106500954</v>
      </c>
      <c r="E478" s="5" t="str" cm="1">
        <f t="array" ref="E478">IF(
    ROW()-ROW($D$8)+1 &lt;= ROWS(_xlfn.ANCHORARRAY(_Helper_FilterResults!$A$1)),
    INDEX(_xlfn.ANCHORARRAY(_Helper_FilterResults!$A$1), ROW()-ROW($D$8)+1, 2),
    ""
)</f>
        <v>CENTRAL VALLEY SPECIALTY HOSPITAL</v>
      </c>
      <c r="F478" s="5" t="str" cm="1">
        <f t="array" ref="F478">IF(
    ROW()-ROW($D$8)+1 &lt;= ROWS(_xlfn.ANCHORARRAY(_Helper_FilterResults!$A$1)),
    INDEX(_xlfn.ANCHORARRAY(_Helper_FilterResults!$A$1), ROW()-ROW($D$8)+1, 3),
    ""
)</f>
        <v>730 17TH STREET</v>
      </c>
      <c r="G478" s="5" t="str" cm="1">
        <f t="array" ref="G478">IF(
    ROW()-ROW($D$8)+1 &lt;= ROWS(_xlfn.ANCHORARRAY(_Helper_FilterResults!$A$1)),
    INDEX(_xlfn.ANCHORARRAY(_Helper_FilterResults!$A$1), ROW()-ROW($D$8)+1, 4),
    ""
)</f>
        <v>MODESTO</v>
      </c>
      <c r="H478" s="5" cm="1">
        <f t="array" ref="H478">IF(
    ROW()-ROW($D$8)+1 &lt;= ROWS(_xlfn.ANCHORARRAY(_Helper_FilterResults!$A$1)),
    INDEX(_xlfn.ANCHORARRAY(_Helper_FilterResults!$A$1), ROW()-ROW($D$8)+1, 5),
    ""
)</f>
        <v>95354</v>
      </c>
      <c r="I478" s="28" t="str" cm="1">
        <f t="array" ref="I478">IF(
    ROW()-ROW($D$8)+1 &lt;= ROWS(_xlfn.ANCHORARRAY(_Helper_FilterResults!$A$1)),
    INDEX(_xlfn.ANCHORARRAY(_Helper_FilterResults!$A$1), ROW()-ROW($D$8)+1, 6),
    ""
)</f>
        <v>District 22</v>
      </c>
      <c r="J478" s="28" t="str" cm="1">
        <f t="array" ref="J478">IF(
    ROW()-ROW($D$8)+1 &lt;= ROWS(_xlfn.ANCHORARRAY(_Helper_FilterResults!$A$1)),
    INDEX(_xlfn.ANCHORARRAY(_Helper_FilterResults!$A$1), ROW()-ROW($D$8)+1, 7),
    ""
)</f>
        <v>District 4</v>
      </c>
      <c r="K478" s="28" t="str" cm="1">
        <f t="array" ref="K478">IF(
    ROW()-ROW($D$8)+1 &lt;= ROWS(_xlfn.ANCHORARRAY(_Helper_FilterResults!$A$1)),
    INDEX(_xlfn.ANCHORARRAY(_Helper_FilterResults!$A$1), ROW()-ROW($D$8)+1, 8),
    ""
)</f>
        <v>District 5</v>
      </c>
      <c r="L478" s="28" t="str" cm="1">
        <f t="array" ref="L478">IF(
    ROW()-ROW($D$8)+1 &lt;= ROWS(_xlfn.ANCHORARRAY(_Helper_FilterResults!$A$1)),
    INDEX(_xlfn.ANCHORARRAY(_Helper_FilterResults!$A$1), ROW()-ROW($D$8)+1, 9),
    ""
)</f>
        <v>District 13</v>
      </c>
      <c r="M478" s="28" t="str" cm="1">
        <f t="array" ref="M478">IF(
    ROW()-ROW($D$8)+1 &lt;= ROWS(_xlfn.ANCHORARRAY(_Helper_FilterResults!$A$1)),
    INDEX(_xlfn.ANCHORARRAY(_Helper_FilterResults!$A$1), ROW()-ROW($D$8)+1, 10),
    ""
)</f>
        <v>No</v>
      </c>
      <c r="N478" s="34" t="str" cm="1">
        <f t="array" ref="N478">IF(
    ROW()-ROW($D$8)+1 &lt;= ROWS(_xlfn.ANCHORARRAY(_Helper_FilterResults!$A$1)),
    INDEX(_xlfn.ANCHORARRAY(_Helper_FilterResults!$A$1), ROW()-ROW($D$8)+1, 11),
    ""
)</f>
        <v>No</v>
      </c>
      <c r="O478" s="28" t="str" cm="1">
        <f t="array" ref="O478">IF(
    ROW()-ROW($D$8)+1 &lt;= ROWS(_xlfn.ANCHORARRAY(_Helper_FilterResults!$A$1)),
    INDEX(_xlfn.ANCHORARRAY(_Helper_FilterResults!$A$1), ROW()-ROW($D$8)+1, 12),
    ""
)</f>
        <v>NA</v>
      </c>
      <c r="P478" s="33" t="str" cm="1">
        <f t="array" ref="P478">IF(
    ROW()-ROW($D$8)+1 &lt;= ROWS(_xlfn.ANCHORARRAY(_Helper_FilterResults!$A$1)),
    INDEX(_xlfn.ANCHORARRAY(_Helper_FilterResults!$A$1), ROW()-ROW($D$8)+1, 13),
    ""
)</f>
        <v>General Acute Care Hospital</v>
      </c>
      <c r="Q478" s="33" t="str" cm="1">
        <f t="array" ref="Q478">IF(
    ROW()-ROW($D$8)+1 &lt;= ROWS(_xlfn.ANCHORARRAY(_Helper_FilterResults!$A$1)),
    INDEX(_xlfn.ANCHORARRAY(_Helper_FilterResults!$A$1), ROW()-ROW($D$8)+1, 14),
    ""
)</f>
        <v>Investor - LLC</v>
      </c>
    </row>
    <row r="479" spans="4:17" x14ac:dyDescent="0.3">
      <c r="D479" s="5" cm="1">
        <f t="array" ref="D479">IF(
    ROW()-ROW($D$8)+1 &lt;= ROWS(_xlfn.ANCHORARRAY(_Helper_FilterResults!$A$1)),
    INDEX(_xlfn.ANCHORARRAY(_Helper_FilterResults!$A$1), ROW()-ROW($D$8)+1, 1),
    ""
)</f>
        <v>106500967</v>
      </c>
      <c r="E479" s="5" t="str" cm="1">
        <f t="array" ref="E479">IF(
    ROW()-ROW($D$8)+1 &lt;= ROWS(_xlfn.ANCHORARRAY(_Helper_FilterResults!$A$1)),
    INDEX(_xlfn.ANCHORARRAY(_Helper_FilterResults!$A$1), ROW()-ROW($D$8)+1, 2),
    ""
)</f>
        <v>OAK VALLEY HOSPITAL DISTRICT</v>
      </c>
      <c r="F479" s="5" t="str" cm="1">
        <f t="array" ref="F479">IF(
    ROW()-ROW($D$8)+1 &lt;= ROWS(_xlfn.ANCHORARRAY(_Helper_FilterResults!$A$1)),
    INDEX(_xlfn.ANCHORARRAY(_Helper_FilterResults!$A$1), ROW()-ROW($D$8)+1, 3),
    ""
)</f>
        <v>350 SOUTH OAK STREET</v>
      </c>
      <c r="G479" s="5" t="str" cm="1">
        <f t="array" ref="G479">IF(
    ROW()-ROW($D$8)+1 &lt;= ROWS(_xlfn.ANCHORARRAY(_Helper_FilterResults!$A$1)),
    INDEX(_xlfn.ANCHORARRAY(_Helper_FilterResults!$A$1), ROW()-ROW($D$8)+1, 4),
    ""
)</f>
        <v>OAKDALE</v>
      </c>
      <c r="H479" s="5" cm="1">
        <f t="array" ref="H479">IF(
    ROW()-ROW($D$8)+1 &lt;= ROWS(_xlfn.ANCHORARRAY(_Helper_FilterResults!$A$1)),
    INDEX(_xlfn.ANCHORARRAY(_Helper_FilterResults!$A$1), ROW()-ROW($D$8)+1, 5),
    ""
)</f>
        <v>95361</v>
      </c>
      <c r="I479" s="28" t="str" cm="1">
        <f t="array" ref="I479">IF(
    ROW()-ROW($D$8)+1 &lt;= ROWS(_xlfn.ANCHORARRAY(_Helper_FilterResults!$A$1)),
    INDEX(_xlfn.ANCHORARRAY(_Helper_FilterResults!$A$1), ROW()-ROW($D$8)+1, 6),
    ""
)</f>
        <v>District 9</v>
      </c>
      <c r="J479" s="28" t="str" cm="1">
        <f t="array" ref="J479">IF(
    ROW()-ROW($D$8)+1 &lt;= ROWS(_xlfn.ANCHORARRAY(_Helper_FilterResults!$A$1)),
    INDEX(_xlfn.ANCHORARRAY(_Helper_FilterResults!$A$1), ROW()-ROW($D$8)+1, 7),
    ""
)</f>
        <v>District 4</v>
      </c>
      <c r="K479" s="28" t="str" cm="1">
        <f t="array" ref="K479">IF(
    ROW()-ROW($D$8)+1 &lt;= ROWS(_xlfn.ANCHORARRAY(_Helper_FilterResults!$A$1)),
    INDEX(_xlfn.ANCHORARRAY(_Helper_FilterResults!$A$1), ROW()-ROW($D$8)+1, 8),
    ""
)</f>
        <v>District 5</v>
      </c>
      <c r="L479" s="28" t="str" cm="1">
        <f t="array" ref="L479">IF(
    ROW()-ROW($D$8)+1 &lt;= ROWS(_xlfn.ANCHORARRAY(_Helper_FilterResults!$A$1)),
    INDEX(_xlfn.ANCHORARRAY(_Helper_FilterResults!$A$1), ROW()-ROW($D$8)+1, 9),
    ""
)</f>
        <v>District 5</v>
      </c>
      <c r="M479" s="28" t="str" cm="1">
        <f t="array" ref="M479">IF(
    ROW()-ROW($D$8)+1 &lt;= ROWS(_xlfn.ANCHORARRAY(_Helper_FilterResults!$A$1)),
    INDEX(_xlfn.ANCHORARRAY(_Helper_FilterResults!$A$1), ROW()-ROW($D$8)+1, 10),
    ""
)</f>
        <v>No</v>
      </c>
      <c r="N479" s="34" t="str" cm="1">
        <f t="array" ref="N479">IF(
    ROW()-ROW($D$8)+1 &lt;= ROWS(_xlfn.ANCHORARRAY(_Helper_FilterResults!$A$1)),
    INDEX(_xlfn.ANCHORARRAY(_Helper_FilterResults!$A$1), ROW()-ROW($D$8)+1, 11),
    ""
)</f>
        <v>Yes</v>
      </c>
      <c r="O479" s="28" t="str" cm="1">
        <f t="array" ref="O479">IF(
    ROW()-ROW($D$8)+1 &lt;= ROWS(_xlfn.ANCHORARRAY(_Helper_FilterResults!$A$1)),
    INDEX(_xlfn.ANCHORARRAY(_Helper_FilterResults!$A$1), ROW()-ROW($D$8)+1, 12),
    ""
)</f>
        <v>NA</v>
      </c>
      <c r="P479" s="33" t="str" cm="1">
        <f t="array" ref="P479">IF(
    ROW()-ROW($D$8)+1 &lt;= ROWS(_xlfn.ANCHORARRAY(_Helper_FilterResults!$A$1)),
    INDEX(_xlfn.ANCHORARRAY(_Helper_FilterResults!$A$1), ROW()-ROW($D$8)+1, 13),
    ""
)</f>
        <v>General Acute Care Hospital</v>
      </c>
      <c r="Q479" s="33" t="str" cm="1">
        <f t="array" ref="Q479">IF(
    ROW()-ROW($D$8)+1 &lt;= ROWS(_xlfn.ANCHORARRAY(_Helper_FilterResults!$A$1)),
    INDEX(_xlfn.ANCHORARRAY(_Helper_FilterResults!$A$1), ROW()-ROW($D$8)+1, 14),
    ""
)</f>
        <v>District</v>
      </c>
    </row>
    <row r="480" spans="4:17" x14ac:dyDescent="0.3">
      <c r="D480" s="5" cm="1">
        <f t="array" ref="D480">IF(
    ROW()-ROW($D$8)+1 &lt;= ROWS(_xlfn.ANCHORARRAY(_Helper_FilterResults!$A$1)),
    INDEX(_xlfn.ANCHORARRAY(_Helper_FilterResults!$A$1), ROW()-ROW($D$8)+1, 1),
    ""
)</f>
        <v>106501016</v>
      </c>
      <c r="E480" s="5" t="str" cm="1">
        <f t="array" ref="E480">IF(
    ROW()-ROW($D$8)+1 &lt;= ROWS(_xlfn.ANCHORARRAY(_Helper_FilterResults!$A$1)),
    INDEX(_xlfn.ANCHORARRAY(_Helper_FilterResults!$A$1), ROW()-ROW($D$8)+1, 2),
    ""
)</f>
        <v>DOCTORS MEDICAL CENTER-BEHAVIORAL HEALTH DEPARTMENT</v>
      </c>
      <c r="F480" s="5" t="str" cm="1">
        <f t="array" ref="F480">IF(
    ROW()-ROW($D$8)+1 &lt;= ROWS(_xlfn.ANCHORARRAY(_Helper_FilterResults!$A$1)),
    INDEX(_xlfn.ANCHORARRAY(_Helper_FilterResults!$A$1), ROW()-ROW($D$8)+1, 3),
    ""
)</f>
        <v>1501 CLAUS ROAD</v>
      </c>
      <c r="G480" s="5" t="str" cm="1">
        <f t="array" ref="G480">IF(
    ROW()-ROW($D$8)+1 &lt;= ROWS(_xlfn.ANCHORARRAY(_Helper_FilterResults!$A$1)),
    INDEX(_xlfn.ANCHORARRAY(_Helper_FilterResults!$A$1), ROW()-ROW($D$8)+1, 4),
    ""
)</f>
        <v>MODESTO</v>
      </c>
      <c r="H480" s="5" cm="1">
        <f t="array" ref="H480">IF(
    ROW()-ROW($D$8)+1 &lt;= ROWS(_xlfn.ANCHORARRAY(_Helper_FilterResults!$A$1)),
    INDEX(_xlfn.ANCHORARRAY(_Helper_FilterResults!$A$1), ROW()-ROW($D$8)+1, 5),
    ""
)</f>
        <v>95355</v>
      </c>
      <c r="I480" s="28" t="str" cm="1">
        <f t="array" ref="I480">IF(
    ROW()-ROW($D$8)+1 &lt;= ROWS(_xlfn.ANCHORARRAY(_Helper_FilterResults!$A$1)),
    INDEX(_xlfn.ANCHORARRAY(_Helper_FilterResults!$A$1), ROW()-ROW($D$8)+1, 6),
    ""
)</f>
        <v>District 22</v>
      </c>
      <c r="J480" s="28" t="str" cm="1">
        <f t="array" ref="J480">IF(
    ROW()-ROW($D$8)+1 &lt;= ROWS(_xlfn.ANCHORARRAY(_Helper_FilterResults!$A$1)),
    INDEX(_xlfn.ANCHORARRAY(_Helper_FilterResults!$A$1), ROW()-ROW($D$8)+1, 7),
    ""
)</f>
        <v>District 4</v>
      </c>
      <c r="K480" s="28" t="str" cm="1">
        <f t="array" ref="K480">IF(
    ROW()-ROW($D$8)+1 &lt;= ROWS(_xlfn.ANCHORARRAY(_Helper_FilterResults!$A$1)),
    INDEX(_xlfn.ANCHORARRAY(_Helper_FilterResults!$A$1), ROW()-ROW($D$8)+1, 8),
    ""
)</f>
        <v>District 5</v>
      </c>
      <c r="L480" s="28" t="str" cm="1">
        <f t="array" ref="L480">IF(
    ROW()-ROW($D$8)+1 &lt;= ROWS(_xlfn.ANCHORARRAY(_Helper_FilterResults!$A$1)),
    INDEX(_xlfn.ANCHORARRAY(_Helper_FilterResults!$A$1), ROW()-ROW($D$8)+1, 9),
    ""
)</f>
        <v>District 5</v>
      </c>
      <c r="M480" s="28" t="str" cm="1">
        <f t="array" ref="M480">IF(
    ROW()-ROW($D$8)+1 &lt;= ROWS(_xlfn.ANCHORARRAY(_Helper_FilterResults!$A$1)),
    INDEX(_xlfn.ANCHORARRAY(_Helper_FilterResults!$A$1), ROW()-ROW($D$8)+1, 10),
    ""
)</f>
        <v>No</v>
      </c>
      <c r="N480" s="34" t="str" cm="1">
        <f t="array" ref="N480">IF(
    ROW()-ROW($D$8)+1 &lt;= ROWS(_xlfn.ANCHORARRAY(_Helper_FilterResults!$A$1)),
    INDEX(_xlfn.ANCHORARRAY(_Helper_FilterResults!$A$1), ROW()-ROW($D$8)+1, 11),
    ""
)</f>
        <v>No</v>
      </c>
      <c r="O480" s="28" t="str" cm="1">
        <f t="array" ref="O480">IF(
    ROW()-ROW($D$8)+1 &lt;= ROWS(_xlfn.ANCHORARRAY(_Helper_FilterResults!$A$1)),
    INDEX(_xlfn.ANCHORARRAY(_Helper_FilterResults!$A$1), ROW()-ROW($D$8)+1, 12),
    ""
)</f>
        <v>NA</v>
      </c>
      <c r="P480" s="33" t="str" cm="1">
        <f t="array" ref="P480">IF(
    ROW()-ROW($D$8)+1 &lt;= ROWS(_xlfn.ANCHORARRAY(_Helper_FilterResults!$A$1)),
    INDEX(_xlfn.ANCHORARRAY(_Helper_FilterResults!$A$1), ROW()-ROW($D$8)+1, 13),
    ""
)</f>
        <v>General Acute Care Hospital</v>
      </c>
      <c r="Q480" s="33" t="str" cm="1">
        <f t="array" ref="Q480">IF(
    ROW()-ROW($D$8)+1 &lt;= ROWS(_xlfn.ANCHORARRAY(_Helper_FilterResults!$A$1)),
    INDEX(_xlfn.ANCHORARRAY(_Helper_FilterResults!$A$1), ROW()-ROW($D$8)+1, 14),
    ""
)</f>
        <v>Investor - Corporation</v>
      </c>
    </row>
    <row r="481" spans="4:17" x14ac:dyDescent="0.3">
      <c r="D481" s="5" cm="1">
        <f t="array" ref="D481">IF(
    ROW()-ROW($D$8)+1 &lt;= ROWS(_xlfn.ANCHORARRAY(_Helper_FilterResults!$A$1)),
    INDEX(_xlfn.ANCHORARRAY(_Helper_FilterResults!$A$1), ROW()-ROW($D$8)+1, 1),
    ""
)</f>
        <v>106504038</v>
      </c>
      <c r="E481" s="5" t="str" cm="1">
        <f t="array" ref="E481">IF(
    ROW()-ROW($D$8)+1 &lt;= ROWS(_xlfn.ANCHORARRAY(_Helper_FilterResults!$A$1)),
    INDEX(_xlfn.ANCHORARRAY(_Helper_FilterResults!$A$1), ROW()-ROW($D$8)+1, 2),
    ""
)</f>
        <v>STANISLAUS SURGICAL HOSPITAL</v>
      </c>
      <c r="F481" s="5" t="str" cm="1">
        <f t="array" ref="F481">IF(
    ROW()-ROW($D$8)+1 &lt;= ROWS(_xlfn.ANCHORARRAY(_Helper_FilterResults!$A$1)),
    INDEX(_xlfn.ANCHORARRAY(_Helper_FilterResults!$A$1), ROW()-ROW($D$8)+1, 3),
    ""
)</f>
        <v>1421 OAKDALE ROAD</v>
      </c>
      <c r="G481" s="5" t="str" cm="1">
        <f t="array" ref="G481">IF(
    ROW()-ROW($D$8)+1 &lt;= ROWS(_xlfn.ANCHORARRAY(_Helper_FilterResults!$A$1)),
    INDEX(_xlfn.ANCHORARRAY(_Helper_FilterResults!$A$1), ROW()-ROW($D$8)+1, 4),
    ""
)</f>
        <v>MODESTO</v>
      </c>
      <c r="H481" s="5" cm="1">
        <f t="array" ref="H481">IF(
    ROW()-ROW($D$8)+1 &lt;= ROWS(_xlfn.ANCHORARRAY(_Helper_FilterResults!$A$1)),
    INDEX(_xlfn.ANCHORARRAY(_Helper_FilterResults!$A$1), ROW()-ROW($D$8)+1, 5),
    ""
)</f>
        <v>95355</v>
      </c>
      <c r="I481" s="28" t="str" cm="1">
        <f t="array" ref="I481">IF(
    ROW()-ROW($D$8)+1 &lt;= ROWS(_xlfn.ANCHORARRAY(_Helper_FilterResults!$A$1)),
    INDEX(_xlfn.ANCHORARRAY(_Helper_FilterResults!$A$1), ROW()-ROW($D$8)+1, 6),
    ""
)</f>
        <v>District 22</v>
      </c>
      <c r="J481" s="28" t="str" cm="1">
        <f t="array" ref="J481">IF(
    ROW()-ROW($D$8)+1 &lt;= ROWS(_xlfn.ANCHORARRAY(_Helper_FilterResults!$A$1)),
    INDEX(_xlfn.ANCHORARRAY(_Helper_FilterResults!$A$1), ROW()-ROW($D$8)+1, 7),
    ""
)</f>
        <v>District 4</v>
      </c>
      <c r="K481" s="28" t="str" cm="1">
        <f t="array" ref="K481">IF(
    ROW()-ROW($D$8)+1 &lt;= ROWS(_xlfn.ANCHORARRAY(_Helper_FilterResults!$A$1)),
    INDEX(_xlfn.ANCHORARRAY(_Helper_FilterResults!$A$1), ROW()-ROW($D$8)+1, 8),
    ""
)</f>
        <v>District 5</v>
      </c>
      <c r="L481" s="28" t="str" cm="1">
        <f t="array" ref="L481">IF(
    ROW()-ROW($D$8)+1 &lt;= ROWS(_xlfn.ANCHORARRAY(_Helper_FilterResults!$A$1)),
    INDEX(_xlfn.ANCHORARRAY(_Helper_FilterResults!$A$1), ROW()-ROW($D$8)+1, 9),
    ""
)</f>
        <v>District 5</v>
      </c>
      <c r="M481" s="28" t="str" cm="1">
        <f t="array" ref="M481">IF(
    ROW()-ROW($D$8)+1 &lt;= ROWS(_xlfn.ANCHORARRAY(_Helper_FilterResults!$A$1)),
    INDEX(_xlfn.ANCHORARRAY(_Helper_FilterResults!$A$1), ROW()-ROW($D$8)+1, 10),
    ""
)</f>
        <v>No</v>
      </c>
      <c r="N481" s="34" t="str" cm="1">
        <f t="array" ref="N481">IF(
    ROW()-ROW($D$8)+1 &lt;= ROWS(_xlfn.ANCHORARRAY(_Helper_FilterResults!$A$1)),
    INDEX(_xlfn.ANCHORARRAY(_Helper_FilterResults!$A$1), ROW()-ROW($D$8)+1, 11),
    ""
)</f>
        <v>No</v>
      </c>
      <c r="O481" s="28" t="str" cm="1">
        <f t="array" ref="O481">IF(
    ROW()-ROW($D$8)+1 &lt;= ROWS(_xlfn.ANCHORARRAY(_Helper_FilterResults!$A$1)),
    INDEX(_xlfn.ANCHORARRAY(_Helper_FilterResults!$A$1), ROW()-ROW($D$8)+1, 12),
    ""
)</f>
        <v>NA</v>
      </c>
      <c r="P481" s="33" t="str" cm="1">
        <f t="array" ref="P481">IF(
    ROW()-ROW($D$8)+1 &lt;= ROWS(_xlfn.ANCHORARRAY(_Helper_FilterResults!$A$1)),
    INDEX(_xlfn.ANCHORARRAY(_Helper_FilterResults!$A$1), ROW()-ROW($D$8)+1, 13),
    ""
)</f>
        <v>General Acute Care Hospital</v>
      </c>
      <c r="Q481" s="33" t="str" cm="1">
        <f t="array" ref="Q481">IF(
    ROW()-ROW($D$8)+1 &lt;= ROWS(_xlfn.ANCHORARRAY(_Helper_FilterResults!$A$1)),
    INDEX(_xlfn.ANCHORARRAY(_Helper_FilterResults!$A$1), ROW()-ROW($D$8)+1, 14),
    ""
)</f>
        <v>Investor - LLC</v>
      </c>
    </row>
    <row r="482" spans="4:17" x14ac:dyDescent="0.3">
      <c r="D482" s="5" cm="1">
        <f t="array" ref="D482">IF(
    ROW()-ROW($D$8)+1 &lt;= ROWS(_xlfn.ANCHORARRAY(_Helper_FilterResults!$A$1)),
    INDEX(_xlfn.ANCHORARRAY(_Helper_FilterResults!$A$1), ROW()-ROW($D$8)+1, 1),
    ""
)</f>
        <v>106504042</v>
      </c>
      <c r="E482" s="5" t="str" cm="1">
        <f t="array" ref="E482">IF(
    ROW()-ROW($D$8)+1 &lt;= ROWS(_xlfn.ANCHORARRAY(_Helper_FilterResults!$A$1)),
    INDEX(_xlfn.ANCHORARRAY(_Helper_FilterResults!$A$1), ROW()-ROW($D$8)+1, 2),
    ""
)</f>
        <v>KAISER FOUNDATION HOSPITAL - MODESTO</v>
      </c>
      <c r="F482" s="5" t="str" cm="1">
        <f t="array" ref="F482">IF(
    ROW()-ROW($D$8)+1 &lt;= ROWS(_xlfn.ANCHORARRAY(_Helper_FilterResults!$A$1)),
    INDEX(_xlfn.ANCHORARRAY(_Helper_FilterResults!$A$1), ROW()-ROW($D$8)+1, 3),
    ""
)</f>
        <v>4601 DALE RD</v>
      </c>
      <c r="G482" s="5" t="str" cm="1">
        <f t="array" ref="G482">IF(
    ROW()-ROW($D$8)+1 &lt;= ROWS(_xlfn.ANCHORARRAY(_Helper_FilterResults!$A$1)),
    INDEX(_xlfn.ANCHORARRAY(_Helper_FilterResults!$A$1), ROW()-ROW($D$8)+1, 4),
    ""
)</f>
        <v>MODESTO</v>
      </c>
      <c r="H482" s="5" cm="1">
        <f t="array" ref="H482">IF(
    ROW()-ROW($D$8)+1 &lt;= ROWS(_xlfn.ANCHORARRAY(_Helper_FilterResults!$A$1)),
    INDEX(_xlfn.ANCHORARRAY(_Helper_FilterResults!$A$1), ROW()-ROW($D$8)+1, 5),
    ""
)</f>
        <v>95356</v>
      </c>
      <c r="I482" s="28" t="str" cm="1">
        <f t="array" ref="I482">IF(
    ROW()-ROW($D$8)+1 &lt;= ROWS(_xlfn.ANCHORARRAY(_Helper_FilterResults!$A$1)),
    INDEX(_xlfn.ANCHORARRAY(_Helper_FilterResults!$A$1), ROW()-ROW($D$8)+1, 6),
    ""
)</f>
        <v>District 22</v>
      </c>
      <c r="J482" s="28" t="str" cm="1">
        <f t="array" ref="J482">IF(
    ROW()-ROW($D$8)+1 &lt;= ROWS(_xlfn.ANCHORARRAY(_Helper_FilterResults!$A$1)),
    INDEX(_xlfn.ANCHORARRAY(_Helper_FilterResults!$A$1), ROW()-ROW($D$8)+1, 7),
    ""
)</f>
        <v>District 4</v>
      </c>
      <c r="K482" s="28" t="str" cm="1">
        <f t="array" ref="K482">IF(
    ROW()-ROW($D$8)+1 &lt;= ROWS(_xlfn.ANCHORARRAY(_Helper_FilterResults!$A$1)),
    INDEX(_xlfn.ANCHORARRAY(_Helper_FilterResults!$A$1), ROW()-ROW($D$8)+1, 8),
    ""
)</f>
        <v>District 5</v>
      </c>
      <c r="L482" s="28" t="str" cm="1">
        <f t="array" ref="L482">IF(
    ROW()-ROW($D$8)+1 &lt;= ROWS(_xlfn.ANCHORARRAY(_Helper_FilterResults!$A$1)),
    INDEX(_xlfn.ANCHORARRAY(_Helper_FilterResults!$A$1), ROW()-ROW($D$8)+1, 9),
    ""
)</f>
        <v>District 5</v>
      </c>
      <c r="M482" s="28" t="str" cm="1">
        <f t="array" ref="M482">IF(
    ROW()-ROW($D$8)+1 &lt;= ROWS(_xlfn.ANCHORARRAY(_Helper_FilterResults!$A$1)),
    INDEX(_xlfn.ANCHORARRAY(_Helper_FilterResults!$A$1), ROW()-ROW($D$8)+1, 10),
    ""
)</f>
        <v>No</v>
      </c>
      <c r="N482" s="34" t="str" cm="1">
        <f t="array" ref="N482">IF(
    ROW()-ROW($D$8)+1 &lt;= ROWS(_xlfn.ANCHORARRAY(_Helper_FilterResults!$A$1)),
    INDEX(_xlfn.ANCHORARRAY(_Helper_FilterResults!$A$1), ROW()-ROW($D$8)+1, 11),
    ""
)</f>
        <v>No</v>
      </c>
      <c r="O482" s="28" t="str" cm="1">
        <f t="array" ref="O482">IF(
    ROW()-ROW($D$8)+1 &lt;= ROWS(_xlfn.ANCHORARRAY(_Helper_FilterResults!$A$1)),
    INDEX(_xlfn.ANCHORARRAY(_Helper_FilterResults!$A$1), ROW()-ROW($D$8)+1, 12),
    ""
)</f>
        <v>NA</v>
      </c>
      <c r="P482" s="33" t="str" cm="1">
        <f t="array" ref="P482">IF(
    ROW()-ROW($D$8)+1 &lt;= ROWS(_xlfn.ANCHORARRAY(_Helper_FilterResults!$A$1)),
    INDEX(_xlfn.ANCHORARRAY(_Helper_FilterResults!$A$1), ROW()-ROW($D$8)+1, 13),
    ""
)</f>
        <v>General Acute Care Hospital</v>
      </c>
      <c r="Q482" s="33" t="str" cm="1">
        <f t="array" ref="Q482">IF(
    ROW()-ROW($D$8)+1 &lt;= ROWS(_xlfn.ANCHORARRAY(_Helper_FilterResults!$A$1)),
    INDEX(_xlfn.ANCHORARRAY(_Helper_FilterResults!$A$1), ROW()-ROW($D$8)+1, 14),
    ""
)</f>
        <v>Non-Profit Corporation</v>
      </c>
    </row>
    <row r="483" spans="4:17" x14ac:dyDescent="0.3">
      <c r="D483" s="5" cm="1">
        <f t="array" ref="D483">IF(
    ROW()-ROW($D$8)+1 &lt;= ROWS(_xlfn.ANCHORARRAY(_Helper_FilterResults!$A$1)),
    INDEX(_xlfn.ANCHORARRAY(_Helper_FilterResults!$A$1), ROW()-ROW($D$8)+1, 1),
    ""
)</f>
        <v>106504079</v>
      </c>
      <c r="E483" s="5" t="str" cm="1">
        <f t="array" ref="E483">IF(
    ROW()-ROW($D$8)+1 &lt;= ROWS(_xlfn.ANCHORARRAY(_Helper_FilterResults!$A$1)),
    INDEX(_xlfn.ANCHORARRAY(_Helper_FilterResults!$A$1), ROW()-ROW($D$8)+1, 2),
    ""
)</f>
        <v>ENCOMPASS HEALTH REHABILITATION HOSPITAL OF MODESTO</v>
      </c>
      <c r="F483" s="5" t="str" cm="1">
        <f t="array" ref="F483">IF(
    ROW()-ROW($D$8)+1 &lt;= ROWS(_xlfn.ANCHORARRAY(_Helper_FilterResults!$A$1)),
    INDEX(_xlfn.ANCHORARRAY(_Helper_FilterResults!$A$1), ROW()-ROW($D$8)+1, 3),
    ""
)</f>
        <v>1303 MABLE AVE</v>
      </c>
      <c r="G483" s="5" t="str" cm="1">
        <f t="array" ref="G483">IF(
    ROW()-ROW($D$8)+1 &lt;= ROWS(_xlfn.ANCHORARRAY(_Helper_FilterResults!$A$1)),
    INDEX(_xlfn.ANCHORARRAY(_Helper_FilterResults!$A$1), ROW()-ROW($D$8)+1, 4),
    ""
)</f>
        <v>MODESTO</v>
      </c>
      <c r="H483" s="5" cm="1">
        <f t="array" ref="H483">IF(
    ROW()-ROW($D$8)+1 &lt;= ROWS(_xlfn.ANCHORARRAY(_Helper_FilterResults!$A$1)),
    INDEX(_xlfn.ANCHORARRAY(_Helper_FilterResults!$A$1), ROW()-ROW($D$8)+1, 5),
    ""
)</f>
        <v>95355</v>
      </c>
      <c r="I483" s="28" t="str" cm="1">
        <f t="array" ref="I483">IF(
    ROW()-ROW($D$8)+1 &lt;= ROWS(_xlfn.ANCHORARRAY(_Helper_FilterResults!$A$1)),
    INDEX(_xlfn.ANCHORARRAY(_Helper_FilterResults!$A$1), ROW()-ROW($D$8)+1, 6),
    ""
)</f>
        <v>District 22</v>
      </c>
      <c r="J483" s="28" t="str" cm="1">
        <f t="array" ref="J483">IF(
    ROW()-ROW($D$8)+1 &lt;= ROWS(_xlfn.ANCHORARRAY(_Helper_FilterResults!$A$1)),
    INDEX(_xlfn.ANCHORARRAY(_Helper_FilterResults!$A$1), ROW()-ROW($D$8)+1, 7),
    ""
)</f>
        <v>District 4</v>
      </c>
      <c r="K483" s="28" t="str" cm="1">
        <f t="array" ref="K483">IF(
    ROW()-ROW($D$8)+1 &lt;= ROWS(_xlfn.ANCHORARRAY(_Helper_FilterResults!$A$1)),
    INDEX(_xlfn.ANCHORARRAY(_Helper_FilterResults!$A$1), ROW()-ROW($D$8)+1, 8),
    ""
)</f>
        <v>District 5</v>
      </c>
      <c r="L483" s="28" t="str" cm="1">
        <f t="array" ref="L483">IF(
    ROW()-ROW($D$8)+1 &lt;= ROWS(_xlfn.ANCHORARRAY(_Helper_FilterResults!$A$1)),
    INDEX(_xlfn.ANCHORARRAY(_Helper_FilterResults!$A$1), ROW()-ROW($D$8)+1, 9),
    ""
)</f>
        <v>District 5</v>
      </c>
      <c r="M483" s="28" t="str" cm="1">
        <f t="array" ref="M483">IF(
    ROW()-ROW($D$8)+1 &lt;= ROWS(_xlfn.ANCHORARRAY(_Helper_FilterResults!$A$1)),
    INDEX(_xlfn.ANCHORARRAY(_Helper_FilterResults!$A$1), ROW()-ROW($D$8)+1, 10),
    ""
)</f>
        <v>No</v>
      </c>
      <c r="N483" s="34" t="str" cm="1">
        <f t="array" ref="N483">IF(
    ROW()-ROW($D$8)+1 &lt;= ROWS(_xlfn.ANCHORARRAY(_Helper_FilterResults!$A$1)),
    INDEX(_xlfn.ANCHORARRAY(_Helper_FilterResults!$A$1), ROW()-ROW($D$8)+1, 11),
    ""
)</f>
        <v>No</v>
      </c>
      <c r="O483" s="28" t="str" cm="1">
        <f t="array" ref="O483">IF(
    ROW()-ROW($D$8)+1 &lt;= ROWS(_xlfn.ANCHORARRAY(_Helper_FilterResults!$A$1)),
    INDEX(_xlfn.ANCHORARRAY(_Helper_FilterResults!$A$1), ROW()-ROW($D$8)+1, 12),
    ""
)</f>
        <v>NA</v>
      </c>
      <c r="P483" s="33" t="str" cm="1">
        <f t="array" ref="P483">IF(
    ROW()-ROW($D$8)+1 &lt;= ROWS(_xlfn.ANCHORARRAY(_Helper_FilterResults!$A$1)),
    INDEX(_xlfn.ANCHORARRAY(_Helper_FilterResults!$A$1), ROW()-ROW($D$8)+1, 13),
    ""
)</f>
        <v>General Acute Care Hospital</v>
      </c>
      <c r="Q483" s="33" t="str" cm="1">
        <f t="array" ref="Q483">IF(
    ROW()-ROW($D$8)+1 &lt;= ROWS(_xlfn.ANCHORARRAY(_Helper_FilterResults!$A$1)),
    INDEX(_xlfn.ANCHORARRAY(_Helper_FilterResults!$A$1), ROW()-ROW($D$8)+1, 14),
    ""
)</f>
        <v>Investor - LLC</v>
      </c>
    </row>
    <row r="484" spans="4:17" x14ac:dyDescent="0.3">
      <c r="D484" s="5" cm="1">
        <f t="array" ref="D484">IF(
    ROW()-ROW($D$8)+1 &lt;= ROWS(_xlfn.ANCHORARRAY(_Helper_FilterResults!$A$1)),
    INDEX(_xlfn.ANCHORARRAY(_Helper_FilterResults!$A$1), ROW()-ROW($D$8)+1, 1),
    ""
)</f>
        <v>106504081</v>
      </c>
      <c r="E484" s="5" t="str" cm="1">
        <f t="array" ref="E484">IF(
    ROW()-ROW($D$8)+1 &lt;= ROWS(_xlfn.ANCHORARRAY(_Helper_FilterResults!$A$1)),
    INDEX(_xlfn.ANCHORARRAY(_Helper_FilterResults!$A$1), ROW()-ROW($D$8)+1, 2),
    ""
)</f>
        <v>TELECARE STANISLAUS COUNTY PHF</v>
      </c>
      <c r="F484" s="5" t="str" cm="1">
        <f t="array" ref="F484">IF(
    ROW()-ROW($D$8)+1 &lt;= ROWS(_xlfn.ANCHORARRAY(_Helper_FilterResults!$A$1)),
    INDEX(_xlfn.ANCHORARRAY(_Helper_FilterResults!$A$1), ROW()-ROW($D$8)+1, 3),
    ""
)</f>
        <v>1904 RICHLAND AVENUE</v>
      </c>
      <c r="G484" s="5" t="str" cm="1">
        <f t="array" ref="G484">IF(
    ROW()-ROW($D$8)+1 &lt;= ROWS(_xlfn.ANCHORARRAY(_Helper_FilterResults!$A$1)),
    INDEX(_xlfn.ANCHORARRAY(_Helper_FilterResults!$A$1), ROW()-ROW($D$8)+1, 4),
    ""
)</f>
        <v>CERES</v>
      </c>
      <c r="H484" s="5" cm="1">
        <f t="array" ref="H484">IF(
    ROW()-ROW($D$8)+1 &lt;= ROWS(_xlfn.ANCHORARRAY(_Helper_FilterResults!$A$1)),
    INDEX(_xlfn.ANCHORARRAY(_Helper_FilterResults!$A$1), ROW()-ROW($D$8)+1, 5),
    ""
)</f>
        <v>95307</v>
      </c>
      <c r="I484" s="28" t="str" cm="1">
        <f t="array" ref="I484">IF(
    ROW()-ROW($D$8)+1 &lt;= ROWS(_xlfn.ANCHORARRAY(_Helper_FilterResults!$A$1)),
    INDEX(_xlfn.ANCHORARRAY(_Helper_FilterResults!$A$1), ROW()-ROW($D$8)+1, 6),
    ""
)</f>
        <v>District 22</v>
      </c>
      <c r="J484" s="28" t="str" cm="1">
        <f t="array" ref="J484">IF(
    ROW()-ROW($D$8)+1 &lt;= ROWS(_xlfn.ANCHORARRAY(_Helper_FilterResults!$A$1)),
    INDEX(_xlfn.ANCHORARRAY(_Helper_FilterResults!$A$1), ROW()-ROW($D$8)+1, 7),
    ""
)</f>
        <v>District 4</v>
      </c>
      <c r="K484" s="28" t="str" cm="1">
        <f t="array" ref="K484">IF(
    ROW()-ROW($D$8)+1 &lt;= ROWS(_xlfn.ANCHORARRAY(_Helper_FilterResults!$A$1)),
    INDEX(_xlfn.ANCHORARRAY(_Helper_FilterResults!$A$1), ROW()-ROW($D$8)+1, 8),
    ""
)</f>
        <v>District 13</v>
      </c>
      <c r="L484" s="28" t="str" cm="1">
        <f t="array" ref="L484">IF(
    ROW()-ROW($D$8)+1 &lt;= ROWS(_xlfn.ANCHORARRAY(_Helper_FilterResults!$A$1)),
    INDEX(_xlfn.ANCHORARRAY(_Helper_FilterResults!$A$1), ROW()-ROW($D$8)+1, 9),
    ""
)</f>
        <v>District 13</v>
      </c>
      <c r="M484" s="28" t="str" cm="1">
        <f t="array" ref="M484">IF(
    ROW()-ROW($D$8)+1 &lt;= ROWS(_xlfn.ANCHORARRAY(_Helper_FilterResults!$A$1)),
    INDEX(_xlfn.ANCHORARRAY(_Helper_FilterResults!$A$1), ROW()-ROW($D$8)+1, 10),
    ""
)</f>
        <v>No</v>
      </c>
      <c r="N484" s="34" t="str" cm="1">
        <f t="array" ref="N484">IF(
    ROW()-ROW($D$8)+1 &lt;= ROWS(_xlfn.ANCHORARRAY(_Helper_FilterResults!$A$1)),
    INDEX(_xlfn.ANCHORARRAY(_Helper_FilterResults!$A$1), ROW()-ROW($D$8)+1, 11),
    ""
)</f>
        <v>No</v>
      </c>
      <c r="O484" s="28" t="str" cm="1">
        <f t="array" ref="O484">IF(
    ROW()-ROW($D$8)+1 &lt;= ROWS(_xlfn.ANCHORARRAY(_Helper_FilterResults!$A$1)),
    INDEX(_xlfn.ANCHORARRAY(_Helper_FilterResults!$A$1), ROW()-ROW($D$8)+1, 12),
    ""
)</f>
        <v>NA</v>
      </c>
      <c r="P484" s="33" t="str" cm="1">
        <f t="array" ref="P484">IF(
    ROW()-ROW($D$8)+1 &lt;= ROWS(_xlfn.ANCHORARRAY(_Helper_FilterResults!$A$1)),
    INDEX(_xlfn.ANCHORARRAY(_Helper_FilterResults!$A$1), ROW()-ROW($D$8)+1, 13),
    ""
)</f>
        <v>Psychiatric Health Facility</v>
      </c>
      <c r="Q484" s="33" t="str" cm="1">
        <f t="array" ref="Q484">IF(
    ROW()-ROW($D$8)+1 &lt;= ROWS(_xlfn.ANCHORARRAY(_Helper_FilterResults!$A$1)),
    INDEX(_xlfn.ANCHORARRAY(_Helper_FilterResults!$A$1), ROW()-ROW($D$8)+1, 14),
    ""
)</f>
        <v>Investor - Corporation</v>
      </c>
    </row>
    <row r="485" spans="4:17" x14ac:dyDescent="0.3">
      <c r="D485" s="5" cm="1">
        <f t="array" ref="D485">IF(
    ROW()-ROW($D$8)+1 &lt;= ROWS(_xlfn.ANCHORARRAY(_Helper_FilterResults!$A$1)),
    INDEX(_xlfn.ANCHORARRAY(_Helper_FilterResults!$A$1), ROW()-ROW($D$8)+1, 1),
    ""
)</f>
        <v>106514001</v>
      </c>
      <c r="E485" s="5" t="str" cm="1">
        <f t="array" ref="E485">IF(
    ROW()-ROW($D$8)+1 &lt;= ROWS(_xlfn.ANCHORARRAY(_Helper_FilterResults!$A$1)),
    INDEX(_xlfn.ANCHORARRAY(_Helper_FilterResults!$A$1), ROW()-ROW($D$8)+1, 2),
    ""
)</f>
        <v>SUTTER-YUBA PSYCHIATRIC HEALTH FACILITY</v>
      </c>
      <c r="F485" s="5" t="str" cm="1">
        <f t="array" ref="F485">IF(
    ROW()-ROW($D$8)+1 &lt;= ROWS(_xlfn.ANCHORARRAY(_Helper_FilterResults!$A$1)),
    INDEX(_xlfn.ANCHORARRAY(_Helper_FilterResults!$A$1), ROW()-ROW($D$8)+1, 3),
    ""
)</f>
        <v>1965 LIVE OAK BOULEVARD</v>
      </c>
      <c r="G485" s="5" t="str" cm="1">
        <f t="array" ref="G485">IF(
    ROW()-ROW($D$8)+1 &lt;= ROWS(_xlfn.ANCHORARRAY(_Helper_FilterResults!$A$1)),
    INDEX(_xlfn.ANCHORARRAY(_Helper_FilterResults!$A$1), ROW()-ROW($D$8)+1, 4),
    ""
)</f>
        <v>YUBA CITY</v>
      </c>
      <c r="H485" s="5" cm="1">
        <f t="array" ref="H485">IF(
    ROW()-ROW($D$8)+1 &lt;= ROWS(_xlfn.ANCHORARRAY(_Helper_FilterResults!$A$1)),
    INDEX(_xlfn.ANCHORARRAY(_Helper_FilterResults!$A$1), ROW()-ROW($D$8)+1, 5),
    ""
)</f>
        <v>95991</v>
      </c>
      <c r="I485" s="28" t="str" cm="1">
        <f t="array" ref="I485">IF(
    ROW()-ROW($D$8)+1 &lt;= ROWS(_xlfn.ANCHORARRAY(_Helper_FilterResults!$A$1)),
    INDEX(_xlfn.ANCHORARRAY(_Helper_FilterResults!$A$1), ROW()-ROW($D$8)+1, 6),
    ""
)</f>
        <v>District 3</v>
      </c>
      <c r="J485" s="28" t="str" cm="1">
        <f t="array" ref="J485">IF(
    ROW()-ROW($D$8)+1 &lt;= ROWS(_xlfn.ANCHORARRAY(_Helper_FilterResults!$A$1)),
    INDEX(_xlfn.ANCHORARRAY(_Helper_FilterResults!$A$1), ROW()-ROW($D$8)+1, 7),
    ""
)</f>
        <v>District 1</v>
      </c>
      <c r="K485" s="28" t="str" cm="1">
        <f t="array" ref="K485">IF(
    ROW()-ROW($D$8)+1 &lt;= ROWS(_xlfn.ANCHORARRAY(_Helper_FilterResults!$A$1)),
    INDEX(_xlfn.ANCHORARRAY(_Helper_FilterResults!$A$1), ROW()-ROW($D$8)+1, 8),
    ""
)</f>
        <v>District 1</v>
      </c>
      <c r="L485" s="28" t="str" cm="1">
        <f t="array" ref="L485">IF(
    ROW()-ROW($D$8)+1 &lt;= ROWS(_xlfn.ANCHORARRAY(_Helper_FilterResults!$A$1)),
    INDEX(_xlfn.ANCHORARRAY(_Helper_FilterResults!$A$1), ROW()-ROW($D$8)+1, 9),
    ""
)</f>
        <v>District 4</v>
      </c>
      <c r="M485" s="28" t="str" cm="1">
        <f t="array" ref="M485">IF(
    ROW()-ROW($D$8)+1 &lt;= ROWS(_xlfn.ANCHORARRAY(_Helper_FilterResults!$A$1)),
    INDEX(_xlfn.ANCHORARRAY(_Helper_FilterResults!$A$1), ROW()-ROW($D$8)+1, 10),
    ""
)</f>
        <v>No</v>
      </c>
      <c r="N485" s="34" t="str" cm="1">
        <f t="array" ref="N485">IF(
    ROW()-ROW($D$8)+1 &lt;= ROWS(_xlfn.ANCHORARRAY(_Helper_FilterResults!$A$1)),
    INDEX(_xlfn.ANCHORARRAY(_Helper_FilterResults!$A$1), ROW()-ROW($D$8)+1, 11),
    ""
)</f>
        <v>No</v>
      </c>
      <c r="O485" s="28" t="str" cm="1">
        <f t="array" ref="O485">IF(
    ROW()-ROW($D$8)+1 &lt;= ROWS(_xlfn.ANCHORARRAY(_Helper_FilterResults!$A$1)),
    INDEX(_xlfn.ANCHORARRAY(_Helper_FilterResults!$A$1), ROW()-ROW($D$8)+1, 12),
    ""
)</f>
        <v>NA</v>
      </c>
      <c r="P485" s="33" t="str" cm="1">
        <f t="array" ref="P485">IF(
    ROW()-ROW($D$8)+1 &lt;= ROWS(_xlfn.ANCHORARRAY(_Helper_FilterResults!$A$1)),
    INDEX(_xlfn.ANCHORARRAY(_Helper_FilterResults!$A$1), ROW()-ROW($D$8)+1, 13),
    ""
)</f>
        <v>Psychiatric Health Facility</v>
      </c>
      <c r="Q485" s="33" t="str" cm="1">
        <f t="array" ref="Q485">IF(
    ROW()-ROW($D$8)+1 &lt;= ROWS(_xlfn.ANCHORARRAY(_Helper_FilterResults!$A$1)),
    INDEX(_xlfn.ANCHORARRAY(_Helper_FilterResults!$A$1), ROW()-ROW($D$8)+1, 14),
    ""
)</f>
        <v>City or County</v>
      </c>
    </row>
    <row r="486" spans="4:17" x14ac:dyDescent="0.3">
      <c r="D486" s="5" cm="1">
        <f t="array" ref="D486">IF(
    ROW()-ROW($D$8)+1 &lt;= ROWS(_xlfn.ANCHORARRAY(_Helper_FilterResults!$A$1)),
    INDEX(_xlfn.ANCHORARRAY(_Helper_FilterResults!$A$1), ROW()-ROW($D$8)+1, 1),
    ""
)</f>
        <v>106514005</v>
      </c>
      <c r="E486" s="5" t="str" cm="1">
        <f t="array" ref="E486">IF(
    ROW()-ROW($D$8)+1 &lt;= ROWS(_xlfn.ANCHORARRAY(_Helper_FilterResults!$A$1)),
    INDEX(_xlfn.ANCHORARRAY(_Helper_FilterResults!$A$1), ROW()-ROW($D$8)+1, 2),
    ""
)</f>
        <v>STABLER LANE BEHAVIORAL HEALTH</v>
      </c>
      <c r="F486" s="5" t="str" cm="1">
        <f t="array" ref="F486">IF(
    ROW()-ROW($D$8)+1 &lt;= ROWS(_xlfn.ANCHORARRAY(_Helper_FilterResults!$A$1)),
    INDEX(_xlfn.ANCHORARRAY(_Helper_FilterResults!$A$1), ROW()-ROW($D$8)+1, 3),
    ""
)</f>
        <v>1253 STABLER LANE</v>
      </c>
      <c r="G486" s="5" t="str" cm="1">
        <f t="array" ref="G486">IF(
    ROW()-ROW($D$8)+1 &lt;= ROWS(_xlfn.ANCHORARRAY(_Helper_FilterResults!$A$1)),
    INDEX(_xlfn.ANCHORARRAY(_Helper_FilterResults!$A$1), ROW()-ROW($D$8)+1, 4),
    ""
)</f>
        <v>YUBA CITY</v>
      </c>
      <c r="H486" s="5" cm="1">
        <f t="array" ref="H486">IF(
    ROW()-ROW($D$8)+1 &lt;= ROWS(_xlfn.ANCHORARRAY(_Helper_FilterResults!$A$1)),
    INDEX(_xlfn.ANCHORARRAY(_Helper_FilterResults!$A$1), ROW()-ROW($D$8)+1, 5),
    ""
)</f>
        <v>95993</v>
      </c>
      <c r="I486" s="28" t="str" cm="1">
        <f t="array" ref="I486">IF(
    ROW()-ROW($D$8)+1 &lt;= ROWS(_xlfn.ANCHORARRAY(_Helper_FilterResults!$A$1)),
    INDEX(_xlfn.ANCHORARRAY(_Helper_FilterResults!$A$1), ROW()-ROW($D$8)+1, 6),
    ""
)</f>
        <v>District 3</v>
      </c>
      <c r="J486" s="28" t="str" cm="1">
        <f t="array" ref="J486">IF(
    ROW()-ROW($D$8)+1 &lt;= ROWS(_xlfn.ANCHORARRAY(_Helper_FilterResults!$A$1)),
    INDEX(_xlfn.ANCHORARRAY(_Helper_FilterResults!$A$1), ROW()-ROW($D$8)+1, 7),
    ""
)</f>
        <v>District 1</v>
      </c>
      <c r="K486" s="28" t="str" cm="1">
        <f t="array" ref="K486">IF(
    ROW()-ROW($D$8)+1 &lt;= ROWS(_xlfn.ANCHORARRAY(_Helper_FilterResults!$A$1)),
    INDEX(_xlfn.ANCHORARRAY(_Helper_FilterResults!$A$1), ROW()-ROW($D$8)+1, 8),
    ""
)</f>
        <v>District 1</v>
      </c>
      <c r="L486" s="28" t="str" cm="1">
        <f t="array" ref="L486">IF(
    ROW()-ROW($D$8)+1 &lt;= ROWS(_xlfn.ANCHORARRAY(_Helper_FilterResults!$A$1)),
    INDEX(_xlfn.ANCHORARRAY(_Helper_FilterResults!$A$1), ROW()-ROW($D$8)+1, 9),
    ""
)</f>
        <v>District 4</v>
      </c>
      <c r="M486" s="28" t="str" cm="1">
        <f t="array" ref="M486">IF(
    ROW()-ROW($D$8)+1 &lt;= ROWS(_xlfn.ANCHORARRAY(_Helper_FilterResults!$A$1)),
    INDEX(_xlfn.ANCHORARRAY(_Helper_FilterResults!$A$1), ROW()-ROW($D$8)+1, 10),
    ""
)</f>
        <v>No</v>
      </c>
      <c r="N486" s="34" t="str" cm="1">
        <f t="array" ref="N486">IF(
    ROW()-ROW($D$8)+1 &lt;= ROWS(_xlfn.ANCHORARRAY(_Helper_FilterResults!$A$1)),
    INDEX(_xlfn.ANCHORARRAY(_Helper_FilterResults!$A$1), ROW()-ROW($D$8)+1, 11),
    ""
)</f>
        <v>No</v>
      </c>
      <c r="O486" s="28" t="str" cm="1">
        <f t="array" ref="O486">IF(
    ROW()-ROW($D$8)+1 &lt;= ROWS(_xlfn.ANCHORARRAY(_Helper_FilterResults!$A$1)),
    INDEX(_xlfn.ANCHORARRAY(_Helper_FilterResults!$A$1), ROW()-ROW($D$8)+1, 12),
    ""
)</f>
        <v>NA</v>
      </c>
      <c r="P486" s="33" t="str" cm="1">
        <f t="array" ref="P486">IF(
    ROW()-ROW($D$8)+1 &lt;= ROWS(_xlfn.ANCHORARRAY(_Helper_FilterResults!$A$1)),
    INDEX(_xlfn.ANCHORARRAY(_Helper_FilterResults!$A$1), ROW()-ROW($D$8)+1, 13),
    ""
)</f>
        <v>Psychiatric Health Facility</v>
      </c>
      <c r="Q486" s="33" t="str" cm="1">
        <f t="array" ref="Q486">IF(
    ROW()-ROW($D$8)+1 &lt;= ROWS(_xlfn.ANCHORARRAY(_Helper_FilterResults!$A$1)),
    INDEX(_xlfn.ANCHORARRAY(_Helper_FilterResults!$A$1), ROW()-ROW($D$8)+1, 14),
    ""
)</f>
        <v>Investor - LLC</v>
      </c>
    </row>
    <row r="487" spans="4:17" x14ac:dyDescent="0.3">
      <c r="D487" s="5" cm="1">
        <f t="array" ref="D487">IF(
    ROW()-ROW($D$8)+1 &lt;= ROWS(_xlfn.ANCHORARRAY(_Helper_FilterResults!$A$1)),
    INDEX(_xlfn.ANCHORARRAY(_Helper_FilterResults!$A$1), ROW()-ROW($D$8)+1, 1),
    ""
)</f>
        <v>106514030</v>
      </c>
      <c r="E487" s="5" t="str" cm="1">
        <f t="array" ref="E487">IF(
    ROW()-ROW($D$8)+1 &lt;= ROWS(_xlfn.ANCHORARRAY(_Helper_FilterResults!$A$1)),
    INDEX(_xlfn.ANCHORARRAY(_Helper_FilterResults!$A$1), ROW()-ROW($D$8)+1, 2),
    ""
)</f>
        <v>SUTTER SURGICAL HOSPITAL-NORTH VALLEY</v>
      </c>
      <c r="F487" s="5" t="str" cm="1">
        <f t="array" ref="F487">IF(
    ROW()-ROW($D$8)+1 &lt;= ROWS(_xlfn.ANCHORARRAY(_Helper_FilterResults!$A$1)),
    INDEX(_xlfn.ANCHORARRAY(_Helper_FilterResults!$A$1), ROW()-ROW($D$8)+1, 3),
    ""
)</f>
        <v>455 PLUMAS BOULEVARD</v>
      </c>
      <c r="G487" s="5" t="str" cm="1">
        <f t="array" ref="G487">IF(
    ROW()-ROW($D$8)+1 &lt;= ROWS(_xlfn.ANCHORARRAY(_Helper_FilterResults!$A$1)),
    INDEX(_xlfn.ANCHORARRAY(_Helper_FilterResults!$A$1), ROW()-ROW($D$8)+1, 4),
    ""
)</f>
        <v>YUBA CITY</v>
      </c>
      <c r="H487" s="5" cm="1">
        <f t="array" ref="H487">IF(
    ROW()-ROW($D$8)+1 &lt;= ROWS(_xlfn.ANCHORARRAY(_Helper_FilterResults!$A$1)),
    INDEX(_xlfn.ANCHORARRAY(_Helper_FilterResults!$A$1), ROW()-ROW($D$8)+1, 5),
    ""
)</f>
        <v>95991</v>
      </c>
      <c r="I487" s="28" t="str" cm="1">
        <f t="array" ref="I487">IF(
    ROW()-ROW($D$8)+1 &lt;= ROWS(_xlfn.ANCHORARRAY(_Helper_FilterResults!$A$1)),
    INDEX(_xlfn.ANCHORARRAY(_Helper_FilterResults!$A$1), ROW()-ROW($D$8)+1, 6),
    ""
)</f>
        <v>District 3</v>
      </c>
      <c r="J487" s="28" t="str" cm="1">
        <f t="array" ref="J487">IF(
    ROW()-ROW($D$8)+1 &lt;= ROWS(_xlfn.ANCHORARRAY(_Helper_FilterResults!$A$1)),
    INDEX(_xlfn.ANCHORARRAY(_Helper_FilterResults!$A$1), ROW()-ROW($D$8)+1, 7),
    ""
)</f>
        <v>District 1</v>
      </c>
      <c r="K487" s="28" t="str" cm="1">
        <f t="array" ref="K487">IF(
    ROW()-ROW($D$8)+1 &lt;= ROWS(_xlfn.ANCHORARRAY(_Helper_FilterResults!$A$1)),
    INDEX(_xlfn.ANCHORARRAY(_Helper_FilterResults!$A$1), ROW()-ROW($D$8)+1, 8),
    ""
)</f>
        <v>District 1</v>
      </c>
      <c r="L487" s="28" t="str" cm="1">
        <f t="array" ref="L487">IF(
    ROW()-ROW($D$8)+1 &lt;= ROWS(_xlfn.ANCHORARRAY(_Helper_FilterResults!$A$1)),
    INDEX(_xlfn.ANCHORARRAY(_Helper_FilterResults!$A$1), ROW()-ROW($D$8)+1, 9),
    ""
)</f>
        <v>District 4</v>
      </c>
      <c r="M487" s="28" t="str" cm="1">
        <f t="array" ref="M487">IF(
    ROW()-ROW($D$8)+1 &lt;= ROWS(_xlfn.ANCHORARRAY(_Helper_FilterResults!$A$1)),
    INDEX(_xlfn.ANCHORARRAY(_Helper_FilterResults!$A$1), ROW()-ROW($D$8)+1, 10),
    ""
)</f>
        <v>No</v>
      </c>
      <c r="N487" s="34" t="str" cm="1">
        <f t="array" ref="N487">IF(
    ROW()-ROW($D$8)+1 &lt;= ROWS(_xlfn.ANCHORARRAY(_Helper_FilterResults!$A$1)),
    INDEX(_xlfn.ANCHORARRAY(_Helper_FilterResults!$A$1), ROW()-ROW($D$8)+1, 11),
    ""
)</f>
        <v>No</v>
      </c>
      <c r="O487" s="28" t="str" cm="1">
        <f t="array" ref="O487">IF(
    ROW()-ROW($D$8)+1 &lt;= ROWS(_xlfn.ANCHORARRAY(_Helper_FilterResults!$A$1)),
    INDEX(_xlfn.ANCHORARRAY(_Helper_FilterResults!$A$1), ROW()-ROW($D$8)+1, 12),
    ""
)</f>
        <v>NA</v>
      </c>
      <c r="P487" s="33" t="str" cm="1">
        <f t="array" ref="P487">IF(
    ROW()-ROW($D$8)+1 &lt;= ROWS(_xlfn.ANCHORARRAY(_Helper_FilterResults!$A$1)),
    INDEX(_xlfn.ANCHORARRAY(_Helper_FilterResults!$A$1), ROW()-ROW($D$8)+1, 13),
    ""
)</f>
        <v>General Acute Care Hospital</v>
      </c>
      <c r="Q487" s="33" t="str" cm="1">
        <f t="array" ref="Q487">IF(
    ROW()-ROW($D$8)+1 &lt;= ROWS(_xlfn.ANCHORARRAY(_Helper_FilterResults!$A$1)),
    INDEX(_xlfn.ANCHORARRAY(_Helper_FilterResults!$A$1), ROW()-ROW($D$8)+1, 14),
    ""
)</f>
        <v>Investor - LLC</v>
      </c>
    </row>
    <row r="488" spans="4:17" x14ac:dyDescent="0.3">
      <c r="D488" s="5" cm="1">
        <f t="array" ref="D488">IF(
    ROW()-ROW($D$8)+1 &lt;= ROWS(_xlfn.ANCHORARRAY(_Helper_FilterResults!$A$1)),
    INDEX(_xlfn.ANCHORARRAY(_Helper_FilterResults!$A$1), ROW()-ROW($D$8)+1, 1),
    ""
)</f>
        <v>106514033</v>
      </c>
      <c r="E488" s="5" t="str" cm="1">
        <f t="array" ref="E488">IF(
    ROW()-ROW($D$8)+1 &lt;= ROWS(_xlfn.ANCHORARRAY(_Helper_FilterResults!$A$1)),
    INDEX(_xlfn.ANCHORARRAY(_Helper_FilterResults!$A$1), ROW()-ROW($D$8)+1, 2),
    ""
)</f>
        <v>NORTH VALLEY BEHAVIORAL HEALTH</v>
      </c>
      <c r="F488" s="5" t="str" cm="1">
        <f t="array" ref="F488">IF(
    ROW()-ROW($D$8)+1 &lt;= ROWS(_xlfn.ANCHORARRAY(_Helper_FilterResults!$A$1)),
    INDEX(_xlfn.ANCHORARRAY(_Helper_FilterResults!$A$1), ROW()-ROW($D$8)+1, 3),
    ""
)</f>
        <v>1535 Plumas Court</v>
      </c>
      <c r="G488" s="5" t="str" cm="1">
        <f t="array" ref="G488">IF(
    ROW()-ROW($D$8)+1 &lt;= ROWS(_xlfn.ANCHORARRAY(_Helper_FilterResults!$A$1)),
    INDEX(_xlfn.ANCHORARRAY(_Helper_FilterResults!$A$1), ROW()-ROW($D$8)+1, 4),
    ""
)</f>
        <v>Yuba City</v>
      </c>
      <c r="H488" s="5" cm="1">
        <f t="array" ref="H488">IF(
    ROW()-ROW($D$8)+1 &lt;= ROWS(_xlfn.ANCHORARRAY(_Helper_FilterResults!$A$1)),
    INDEX(_xlfn.ANCHORARRAY(_Helper_FilterResults!$A$1), ROW()-ROW($D$8)+1, 5),
    ""
)</f>
        <v>95993</v>
      </c>
      <c r="I488" s="28" t="str" cm="1">
        <f t="array" ref="I488">IF(
    ROW()-ROW($D$8)+1 &lt;= ROWS(_xlfn.ANCHORARRAY(_Helper_FilterResults!$A$1)),
    INDEX(_xlfn.ANCHORARRAY(_Helper_FilterResults!$A$1), ROW()-ROW($D$8)+1, 6),
    ""
)</f>
        <v>District 3</v>
      </c>
      <c r="J488" s="28" t="str" cm="1">
        <f t="array" ref="J488">IF(
    ROW()-ROW($D$8)+1 &lt;= ROWS(_xlfn.ANCHORARRAY(_Helper_FilterResults!$A$1)),
    INDEX(_xlfn.ANCHORARRAY(_Helper_FilterResults!$A$1), ROW()-ROW($D$8)+1, 7),
    ""
)</f>
        <v>District 1</v>
      </c>
      <c r="K488" s="28" t="str" cm="1">
        <f t="array" ref="K488">IF(
    ROW()-ROW($D$8)+1 &lt;= ROWS(_xlfn.ANCHORARRAY(_Helper_FilterResults!$A$1)),
    INDEX(_xlfn.ANCHORARRAY(_Helper_FilterResults!$A$1), ROW()-ROW($D$8)+1, 8),
    ""
)</f>
        <v>District 1</v>
      </c>
      <c r="L488" s="28" t="str" cm="1">
        <f t="array" ref="L488">IF(
    ROW()-ROW($D$8)+1 &lt;= ROWS(_xlfn.ANCHORARRAY(_Helper_FilterResults!$A$1)),
    INDEX(_xlfn.ANCHORARRAY(_Helper_FilterResults!$A$1), ROW()-ROW($D$8)+1, 9),
    ""
)</f>
        <v>District 4</v>
      </c>
      <c r="M488" s="28" t="str" cm="1">
        <f t="array" ref="M488">IF(
    ROW()-ROW($D$8)+1 &lt;= ROWS(_xlfn.ANCHORARRAY(_Helper_FilterResults!$A$1)),
    INDEX(_xlfn.ANCHORARRAY(_Helper_FilterResults!$A$1), ROW()-ROW($D$8)+1, 10),
    ""
)</f>
        <v>No</v>
      </c>
      <c r="N488" s="34" t="str" cm="1">
        <f t="array" ref="N488">IF(
    ROW()-ROW($D$8)+1 &lt;= ROWS(_xlfn.ANCHORARRAY(_Helper_FilterResults!$A$1)),
    INDEX(_xlfn.ANCHORARRAY(_Helper_FilterResults!$A$1), ROW()-ROW($D$8)+1, 11),
    ""
)</f>
        <v>No</v>
      </c>
      <c r="O488" s="28" t="str" cm="1">
        <f t="array" ref="O488">IF(
    ROW()-ROW($D$8)+1 &lt;= ROWS(_xlfn.ANCHORARRAY(_Helper_FilterResults!$A$1)),
    INDEX(_xlfn.ANCHORARRAY(_Helper_FilterResults!$A$1), ROW()-ROW($D$8)+1, 12),
    ""
)</f>
        <v>NA</v>
      </c>
      <c r="P488" s="33" t="str" cm="1">
        <f t="array" ref="P488">IF(
    ROW()-ROW($D$8)+1 &lt;= ROWS(_xlfn.ANCHORARRAY(_Helper_FilterResults!$A$1)),
    INDEX(_xlfn.ANCHORARRAY(_Helper_FilterResults!$A$1), ROW()-ROW($D$8)+1, 13),
    ""
)</f>
        <v>Psychiatric Health Facility</v>
      </c>
      <c r="Q488" s="33" t="str" cm="1">
        <f t="array" ref="Q488">IF(
    ROW()-ROW($D$8)+1 &lt;= ROWS(_xlfn.ANCHORARRAY(_Helper_FilterResults!$A$1)),
    INDEX(_xlfn.ANCHORARRAY(_Helper_FilterResults!$A$1), ROW()-ROW($D$8)+1, 14),
    ""
)</f>
        <v>Investor - LLC</v>
      </c>
    </row>
    <row r="489" spans="4:17" x14ac:dyDescent="0.3">
      <c r="D489" s="5" cm="1">
        <f t="array" ref="D489">IF(
    ROW()-ROW($D$8)+1 &lt;= ROWS(_xlfn.ANCHORARRAY(_Helper_FilterResults!$A$1)),
    INDEX(_xlfn.ANCHORARRAY(_Helper_FilterResults!$A$1), ROW()-ROW($D$8)+1, 1),
    ""
)</f>
        <v>106521041</v>
      </c>
      <c r="E489" s="5" t="str" cm="1">
        <f t="array" ref="E489">IF(
    ROW()-ROW($D$8)+1 &lt;= ROWS(_xlfn.ANCHORARRAY(_Helper_FilterResults!$A$1)),
    INDEX(_xlfn.ANCHORARRAY(_Helper_FilterResults!$A$1), ROW()-ROW($D$8)+1, 2),
    ""
)</f>
        <v>ST. ELIZABETH COMMUNITY HOSPITAL</v>
      </c>
      <c r="F489" s="5" t="str" cm="1">
        <f t="array" ref="F489">IF(
    ROW()-ROW($D$8)+1 &lt;= ROWS(_xlfn.ANCHORARRAY(_Helper_FilterResults!$A$1)),
    INDEX(_xlfn.ANCHORARRAY(_Helper_FilterResults!$A$1), ROW()-ROW($D$8)+1, 3),
    ""
)</f>
        <v>2550 SISTER MARY COLUMBA DRIVE</v>
      </c>
      <c r="G489" s="5" t="str" cm="1">
        <f t="array" ref="G489">IF(
    ROW()-ROW($D$8)+1 &lt;= ROWS(_xlfn.ANCHORARRAY(_Helper_FilterResults!$A$1)),
    INDEX(_xlfn.ANCHORARRAY(_Helper_FilterResults!$A$1), ROW()-ROW($D$8)+1, 4),
    ""
)</f>
        <v>RED BLUFF</v>
      </c>
      <c r="H489" s="5" cm="1">
        <f t="array" ref="H489">IF(
    ROW()-ROW($D$8)+1 &lt;= ROWS(_xlfn.ANCHORARRAY(_Helper_FilterResults!$A$1)),
    INDEX(_xlfn.ANCHORARRAY(_Helper_FilterResults!$A$1), ROW()-ROW($D$8)+1, 5),
    ""
)</f>
        <v>96080</v>
      </c>
      <c r="I489" s="28" t="str" cm="1">
        <f t="array" ref="I489">IF(
    ROW()-ROW($D$8)+1 &lt;= ROWS(_xlfn.ANCHORARRAY(_Helper_FilterResults!$A$1)),
    INDEX(_xlfn.ANCHORARRAY(_Helper_FilterResults!$A$1), ROW()-ROW($D$8)+1, 6),
    ""
)</f>
        <v>District 3</v>
      </c>
      <c r="J489" s="28" t="str" cm="1">
        <f t="array" ref="J489">IF(
    ROW()-ROW($D$8)+1 &lt;= ROWS(_xlfn.ANCHORARRAY(_Helper_FilterResults!$A$1)),
    INDEX(_xlfn.ANCHORARRAY(_Helper_FilterResults!$A$1), ROW()-ROW($D$8)+1, 7),
    ""
)</f>
        <v>District 1</v>
      </c>
      <c r="K489" s="28" t="str" cm="1">
        <f t="array" ref="K489">IF(
    ROW()-ROW($D$8)+1 &lt;= ROWS(_xlfn.ANCHORARRAY(_Helper_FilterResults!$A$1)),
    INDEX(_xlfn.ANCHORARRAY(_Helper_FilterResults!$A$1), ROW()-ROW($D$8)+1, 8),
    ""
)</f>
        <v>District 1</v>
      </c>
      <c r="L489" s="28" t="str" cm="1">
        <f t="array" ref="L489">IF(
    ROW()-ROW($D$8)+1 &lt;= ROWS(_xlfn.ANCHORARRAY(_Helper_FilterResults!$A$1)),
    INDEX(_xlfn.ANCHORARRAY(_Helper_FilterResults!$A$1), ROW()-ROW($D$8)+1, 9),
    ""
)</f>
        <v>District 1</v>
      </c>
      <c r="M489" s="28" t="str" cm="1">
        <f t="array" ref="M489">IF(
    ROW()-ROW($D$8)+1 &lt;= ROWS(_xlfn.ANCHORARRAY(_Helper_FilterResults!$A$1)),
    INDEX(_xlfn.ANCHORARRAY(_Helper_FilterResults!$A$1), ROW()-ROW($D$8)+1, 10),
    ""
)</f>
        <v>No</v>
      </c>
      <c r="N489" s="34" t="str" cm="1">
        <f t="array" ref="N489">IF(
    ROW()-ROW($D$8)+1 &lt;= ROWS(_xlfn.ANCHORARRAY(_Helper_FilterResults!$A$1)),
    INDEX(_xlfn.ANCHORARRAY(_Helper_FilterResults!$A$1), ROW()-ROW($D$8)+1, 11),
    ""
)</f>
        <v>Yes</v>
      </c>
      <c r="O489" s="28" t="str" cm="1">
        <f t="array" ref="O489">IF(
    ROW()-ROW($D$8)+1 &lt;= ROWS(_xlfn.ANCHORARRAY(_Helper_FilterResults!$A$1)),
    INDEX(_xlfn.ANCHORARRAY(_Helper_FilterResults!$A$1), ROW()-ROW($D$8)+1, 12),
    ""
)</f>
        <v>Level III</v>
      </c>
      <c r="P489" s="33" t="str" cm="1">
        <f t="array" ref="P489">IF(
    ROW()-ROW($D$8)+1 &lt;= ROWS(_xlfn.ANCHORARRAY(_Helper_FilterResults!$A$1)),
    INDEX(_xlfn.ANCHORARRAY(_Helper_FilterResults!$A$1), ROW()-ROW($D$8)+1, 13),
    ""
)</f>
        <v>General Acute Care Hospital</v>
      </c>
      <c r="Q489" s="33" t="str" cm="1">
        <f t="array" ref="Q489">IF(
    ROW()-ROW($D$8)+1 &lt;= ROWS(_xlfn.ANCHORARRAY(_Helper_FilterResults!$A$1)),
    INDEX(_xlfn.ANCHORARRAY(_Helper_FilterResults!$A$1), ROW()-ROW($D$8)+1, 14),
    ""
)</f>
        <v>Non-Profit Corporation</v>
      </c>
    </row>
    <row r="490" spans="4:17" x14ac:dyDescent="0.3">
      <c r="D490" s="5" cm="1">
        <f t="array" ref="D490">IF(
    ROW()-ROW($D$8)+1 &lt;= ROWS(_xlfn.ANCHORARRAY(_Helper_FilterResults!$A$1)),
    INDEX(_xlfn.ANCHORARRAY(_Helper_FilterResults!$A$1), ROW()-ROW($D$8)+1, 1),
    ""
)</f>
        <v>106524017</v>
      </c>
      <c r="E490" s="5" t="str" cm="1">
        <f t="array" ref="E490">IF(
    ROW()-ROW($D$8)+1 &lt;= ROWS(_xlfn.ANCHORARRAY(_Helper_FilterResults!$A$1)),
    INDEX(_xlfn.ANCHORARRAY(_Helper_FilterResults!$A$1), ROW()-ROW($D$8)+1, 2),
    ""
)</f>
        <v>RESTPADD RED BLUFF PSYCHIATRIC HEALTH FACILITY</v>
      </c>
      <c r="F490" s="5" t="str" cm="1">
        <f t="array" ref="F490">IF(
    ROW()-ROW($D$8)+1 &lt;= ROWS(_xlfn.ANCHORARRAY(_Helper_FilterResults!$A$1)),
    INDEX(_xlfn.ANCHORARRAY(_Helper_FilterResults!$A$1), ROW()-ROW($D$8)+1, 3),
    ""
)</f>
        <v>925 WALNUT STREET</v>
      </c>
      <c r="G490" s="5" t="str" cm="1">
        <f t="array" ref="G490">IF(
    ROW()-ROW($D$8)+1 &lt;= ROWS(_xlfn.ANCHORARRAY(_Helper_FilterResults!$A$1)),
    INDEX(_xlfn.ANCHORARRAY(_Helper_FilterResults!$A$1), ROW()-ROW($D$8)+1, 4),
    ""
)</f>
        <v>RED BLUFF</v>
      </c>
      <c r="H490" s="5" cm="1">
        <f t="array" ref="H490">IF(
    ROW()-ROW($D$8)+1 &lt;= ROWS(_xlfn.ANCHORARRAY(_Helper_FilterResults!$A$1)),
    INDEX(_xlfn.ANCHORARRAY(_Helper_FilterResults!$A$1), ROW()-ROW($D$8)+1, 5),
    ""
)</f>
        <v>96080</v>
      </c>
      <c r="I490" s="28" t="str" cm="1">
        <f t="array" ref="I490">IF(
    ROW()-ROW($D$8)+1 &lt;= ROWS(_xlfn.ANCHORARRAY(_Helper_FilterResults!$A$1)),
    INDEX(_xlfn.ANCHORARRAY(_Helper_FilterResults!$A$1), ROW()-ROW($D$8)+1, 6),
    ""
)</f>
        <v>District 3</v>
      </c>
      <c r="J490" s="28" t="str" cm="1">
        <f t="array" ref="J490">IF(
    ROW()-ROW($D$8)+1 &lt;= ROWS(_xlfn.ANCHORARRAY(_Helper_FilterResults!$A$1)),
    INDEX(_xlfn.ANCHORARRAY(_Helper_FilterResults!$A$1), ROW()-ROW($D$8)+1, 7),
    ""
)</f>
        <v>District 1</v>
      </c>
      <c r="K490" s="28" t="str" cm="1">
        <f t="array" ref="K490">IF(
    ROW()-ROW($D$8)+1 &lt;= ROWS(_xlfn.ANCHORARRAY(_Helper_FilterResults!$A$1)),
    INDEX(_xlfn.ANCHORARRAY(_Helper_FilterResults!$A$1), ROW()-ROW($D$8)+1, 8),
    ""
)</f>
        <v>District 1</v>
      </c>
      <c r="L490" s="28" t="str" cm="1">
        <f t="array" ref="L490">IF(
    ROW()-ROW($D$8)+1 &lt;= ROWS(_xlfn.ANCHORARRAY(_Helper_FilterResults!$A$1)),
    INDEX(_xlfn.ANCHORARRAY(_Helper_FilterResults!$A$1), ROW()-ROW($D$8)+1, 9),
    ""
)</f>
        <v>District 1</v>
      </c>
      <c r="M490" s="28" t="str" cm="1">
        <f t="array" ref="M490">IF(
    ROW()-ROW($D$8)+1 &lt;= ROWS(_xlfn.ANCHORARRAY(_Helper_FilterResults!$A$1)),
    INDEX(_xlfn.ANCHORARRAY(_Helper_FilterResults!$A$1), ROW()-ROW($D$8)+1, 10),
    ""
)</f>
        <v>No</v>
      </c>
      <c r="N490" s="34" t="str" cm="1">
        <f t="array" ref="N490">IF(
    ROW()-ROW($D$8)+1 &lt;= ROWS(_xlfn.ANCHORARRAY(_Helper_FilterResults!$A$1)),
    INDEX(_xlfn.ANCHORARRAY(_Helper_FilterResults!$A$1), ROW()-ROW($D$8)+1, 11),
    ""
)</f>
        <v>No</v>
      </c>
      <c r="O490" s="28" t="str" cm="1">
        <f t="array" ref="O490">IF(
    ROW()-ROW($D$8)+1 &lt;= ROWS(_xlfn.ANCHORARRAY(_Helper_FilterResults!$A$1)),
    INDEX(_xlfn.ANCHORARRAY(_Helper_FilterResults!$A$1), ROW()-ROW($D$8)+1, 12),
    ""
)</f>
        <v>NA</v>
      </c>
      <c r="P490" s="33" t="str" cm="1">
        <f t="array" ref="P490">IF(
    ROW()-ROW($D$8)+1 &lt;= ROWS(_xlfn.ANCHORARRAY(_Helper_FilterResults!$A$1)),
    INDEX(_xlfn.ANCHORARRAY(_Helper_FilterResults!$A$1), ROW()-ROW($D$8)+1, 13),
    ""
)</f>
        <v>Psychiatric Health Facility</v>
      </c>
      <c r="Q490" s="33" t="str" cm="1">
        <f t="array" ref="Q490">IF(
    ROW()-ROW($D$8)+1 &lt;= ROWS(_xlfn.ANCHORARRAY(_Helper_FilterResults!$A$1)),
    INDEX(_xlfn.ANCHORARRAY(_Helper_FilterResults!$A$1), ROW()-ROW($D$8)+1, 14),
    ""
)</f>
        <v>Investor - Corporation</v>
      </c>
    </row>
    <row r="491" spans="4:17" x14ac:dyDescent="0.3">
      <c r="D491" s="5" cm="1">
        <f t="array" ref="D491">IF(
    ROW()-ROW($D$8)+1 &lt;= ROWS(_xlfn.ANCHORARRAY(_Helper_FilterResults!$A$1)),
    INDEX(_xlfn.ANCHORARRAY(_Helper_FilterResults!$A$1), ROW()-ROW($D$8)+1, 1),
    ""
)</f>
        <v>106531059</v>
      </c>
      <c r="E491" s="5" t="str" cm="1">
        <f t="array" ref="E491">IF(
    ROW()-ROW($D$8)+1 &lt;= ROWS(_xlfn.ANCHORARRAY(_Helper_FilterResults!$A$1)),
    INDEX(_xlfn.ANCHORARRAY(_Helper_FilterResults!$A$1), ROW()-ROW($D$8)+1, 2),
    ""
)</f>
        <v>TRINITY HOSPITAL</v>
      </c>
      <c r="F491" s="5" t="str" cm="1">
        <f t="array" ref="F491">IF(
    ROW()-ROW($D$8)+1 &lt;= ROWS(_xlfn.ANCHORARRAY(_Helper_FilterResults!$A$1)),
    INDEX(_xlfn.ANCHORARRAY(_Helper_FilterResults!$A$1), ROW()-ROW($D$8)+1, 3),
    ""
)</f>
        <v>60  EASTER AVENUE</v>
      </c>
      <c r="G491" s="5" t="str" cm="1">
        <f t="array" ref="G491">IF(
    ROW()-ROW($D$8)+1 &lt;= ROWS(_xlfn.ANCHORARRAY(_Helper_FilterResults!$A$1)),
    INDEX(_xlfn.ANCHORARRAY(_Helper_FilterResults!$A$1), ROW()-ROW($D$8)+1, 4),
    ""
)</f>
        <v>WEAVERVILLE</v>
      </c>
      <c r="H491" s="5" cm="1">
        <f t="array" ref="H491">IF(
    ROW()-ROW($D$8)+1 &lt;= ROWS(_xlfn.ANCHORARRAY(_Helper_FilterResults!$A$1)),
    INDEX(_xlfn.ANCHORARRAY(_Helper_FilterResults!$A$1), ROW()-ROW($D$8)+1, 5),
    ""
)</f>
        <v>96093</v>
      </c>
      <c r="I491" s="28" t="str" cm="1">
        <f t="array" ref="I491">IF(
    ROW()-ROW($D$8)+1 &lt;= ROWS(_xlfn.ANCHORARRAY(_Helper_FilterResults!$A$1)),
    INDEX(_xlfn.ANCHORARRAY(_Helper_FilterResults!$A$1), ROW()-ROW($D$8)+1, 6),
    ""
)</f>
        <v>District 2</v>
      </c>
      <c r="J491" s="28" t="str" cm="1">
        <f t="array" ref="J491">IF(
    ROW()-ROW($D$8)+1 &lt;= ROWS(_xlfn.ANCHORARRAY(_Helper_FilterResults!$A$1)),
    INDEX(_xlfn.ANCHORARRAY(_Helper_FilterResults!$A$1), ROW()-ROW($D$8)+1, 7),
    ""
)</f>
        <v>District 2</v>
      </c>
      <c r="K491" s="28" t="str" cm="1">
        <f t="array" ref="K491">IF(
    ROW()-ROW($D$8)+1 &lt;= ROWS(_xlfn.ANCHORARRAY(_Helper_FilterResults!$A$1)),
    INDEX(_xlfn.ANCHORARRAY(_Helper_FilterResults!$A$1), ROW()-ROW($D$8)+1, 8),
    ""
)</f>
        <v>District 2</v>
      </c>
      <c r="L491" s="28" t="str" cm="1">
        <f t="array" ref="L491">IF(
    ROW()-ROW($D$8)+1 &lt;= ROWS(_xlfn.ANCHORARRAY(_Helper_FilterResults!$A$1)),
    INDEX(_xlfn.ANCHORARRAY(_Helper_FilterResults!$A$1), ROW()-ROW($D$8)+1, 9),
    ""
)</f>
        <v>District 2</v>
      </c>
      <c r="M491" s="28" t="str" cm="1">
        <f t="array" ref="M491">IF(
    ROW()-ROW($D$8)+1 &lt;= ROWS(_xlfn.ANCHORARRAY(_Helper_FilterResults!$A$1)),
    INDEX(_xlfn.ANCHORARRAY(_Helper_FilterResults!$A$1), ROW()-ROW($D$8)+1, 10),
    ""
)</f>
        <v>No</v>
      </c>
      <c r="N491" s="34" t="str" cm="1">
        <f t="array" ref="N491">IF(
    ROW()-ROW($D$8)+1 &lt;= ROWS(_xlfn.ANCHORARRAY(_Helper_FilterResults!$A$1)),
    INDEX(_xlfn.ANCHORARRAY(_Helper_FilterResults!$A$1), ROW()-ROW($D$8)+1, 11),
    ""
)</f>
        <v>Yes</v>
      </c>
      <c r="O491" s="28" t="str" cm="1">
        <f t="array" ref="O491">IF(
    ROW()-ROW($D$8)+1 &lt;= ROWS(_xlfn.ANCHORARRAY(_Helper_FilterResults!$A$1)),
    INDEX(_xlfn.ANCHORARRAY(_Helper_FilterResults!$A$1), ROW()-ROW($D$8)+1, 12),
    ""
)</f>
        <v>NA</v>
      </c>
      <c r="P491" s="33" t="str" cm="1">
        <f t="array" ref="P491">IF(
    ROW()-ROW($D$8)+1 &lt;= ROWS(_xlfn.ANCHORARRAY(_Helper_FilterResults!$A$1)),
    INDEX(_xlfn.ANCHORARRAY(_Helper_FilterResults!$A$1), ROW()-ROW($D$8)+1, 13),
    ""
)</f>
        <v>General Acute Care Hospital</v>
      </c>
      <c r="Q491" s="33" t="str" cm="1">
        <f t="array" ref="Q491">IF(
    ROW()-ROW($D$8)+1 &lt;= ROWS(_xlfn.ANCHORARRAY(_Helper_FilterResults!$A$1)),
    INDEX(_xlfn.ANCHORARRAY(_Helper_FilterResults!$A$1), ROW()-ROW($D$8)+1, 14),
    ""
)</f>
        <v>District</v>
      </c>
    </row>
    <row r="492" spans="4:17" x14ac:dyDescent="0.3">
      <c r="D492" s="5" cm="1">
        <f t="array" ref="D492">IF(
    ROW()-ROW($D$8)+1 &lt;= ROWS(_xlfn.ANCHORARRAY(_Helper_FilterResults!$A$1)),
    INDEX(_xlfn.ANCHORARRAY(_Helper_FilterResults!$A$1), ROW()-ROW($D$8)+1, 1),
    ""
)</f>
        <v>106540734</v>
      </c>
      <c r="E492" s="5" t="str" cm="1">
        <f t="array" ref="E492">IF(
    ROW()-ROW($D$8)+1 &lt;= ROWS(_xlfn.ANCHORARRAY(_Helper_FilterResults!$A$1)),
    INDEX(_xlfn.ANCHORARRAY(_Helper_FilterResults!$A$1), ROW()-ROW($D$8)+1, 2),
    ""
)</f>
        <v>KAWEAH HEALTH MEDICAL CENTER</v>
      </c>
      <c r="F492" s="5" t="str" cm="1">
        <f t="array" ref="F492">IF(
    ROW()-ROW($D$8)+1 &lt;= ROWS(_xlfn.ANCHORARRAY(_Helper_FilterResults!$A$1)),
    INDEX(_xlfn.ANCHORARRAY(_Helper_FilterResults!$A$1), ROW()-ROW($D$8)+1, 3),
    ""
)</f>
        <v>400 WEST MINERAL KING</v>
      </c>
      <c r="G492" s="5" t="str" cm="1">
        <f t="array" ref="G492">IF(
    ROW()-ROW($D$8)+1 &lt;= ROWS(_xlfn.ANCHORARRAY(_Helper_FilterResults!$A$1)),
    INDEX(_xlfn.ANCHORARRAY(_Helper_FilterResults!$A$1), ROW()-ROW($D$8)+1, 4),
    ""
)</f>
        <v>VISALIA</v>
      </c>
      <c r="H492" s="5" cm="1">
        <f t="array" ref="H492">IF(
    ROW()-ROW($D$8)+1 &lt;= ROWS(_xlfn.ANCHORARRAY(_Helper_FilterResults!$A$1)),
    INDEX(_xlfn.ANCHORARRAY(_Helper_FilterResults!$A$1), ROW()-ROW($D$8)+1, 5),
    ""
)</f>
        <v>93291</v>
      </c>
      <c r="I492" s="28" t="str" cm="1">
        <f t="array" ref="I492">IF(
    ROW()-ROW($D$8)+1 &lt;= ROWS(_xlfn.ANCHORARRAY(_Helper_FilterResults!$A$1)),
    INDEX(_xlfn.ANCHORARRAY(_Helper_FilterResults!$A$1), ROW()-ROW($D$8)+1, 6),
    ""
)</f>
        <v>District 32</v>
      </c>
      <c r="J492" s="28" t="str" cm="1">
        <f t="array" ref="J492">IF(
    ROW()-ROW($D$8)+1 &lt;= ROWS(_xlfn.ANCHORARRAY(_Helper_FilterResults!$A$1)),
    INDEX(_xlfn.ANCHORARRAY(_Helper_FilterResults!$A$1), ROW()-ROW($D$8)+1, 7),
    ""
)</f>
        <v>District 12</v>
      </c>
      <c r="K492" s="28" t="str" cm="1">
        <f t="array" ref="K492">IF(
    ROW()-ROW($D$8)+1 &lt;= ROWS(_xlfn.ANCHORARRAY(_Helper_FilterResults!$A$1)),
    INDEX(_xlfn.ANCHORARRAY(_Helper_FilterResults!$A$1), ROW()-ROW($D$8)+1, 8),
    ""
)</f>
        <v>District 21</v>
      </c>
      <c r="L492" s="28" t="str" cm="1">
        <f t="array" ref="L492">IF(
    ROW()-ROW($D$8)+1 &lt;= ROWS(_xlfn.ANCHORARRAY(_Helper_FilterResults!$A$1)),
    INDEX(_xlfn.ANCHORARRAY(_Helper_FilterResults!$A$1), ROW()-ROW($D$8)+1, 9),
    ""
)</f>
        <v>District 21</v>
      </c>
      <c r="M492" s="28" t="str" cm="1">
        <f t="array" ref="M492">IF(
    ROW()-ROW($D$8)+1 &lt;= ROWS(_xlfn.ANCHORARRAY(_Helper_FilterResults!$A$1)),
    INDEX(_xlfn.ANCHORARRAY(_Helper_FilterResults!$A$1), ROW()-ROW($D$8)+1, 10),
    ""
)</f>
        <v>Yes</v>
      </c>
      <c r="N492" s="34" t="str" cm="1">
        <f t="array" ref="N492">IF(
    ROW()-ROW($D$8)+1 &lt;= ROWS(_xlfn.ANCHORARRAY(_Helper_FilterResults!$A$1)),
    INDEX(_xlfn.ANCHORARRAY(_Helper_FilterResults!$A$1), ROW()-ROW($D$8)+1, 11),
    ""
)</f>
        <v>No</v>
      </c>
      <c r="O492" s="28" t="str" cm="1">
        <f t="array" ref="O492">IF(
    ROW()-ROW($D$8)+1 &lt;= ROWS(_xlfn.ANCHORARRAY(_Helper_FilterResults!$A$1)),
    INDEX(_xlfn.ANCHORARRAY(_Helper_FilterResults!$A$1), ROW()-ROW($D$8)+1, 12),
    ""
)</f>
        <v>Level III</v>
      </c>
      <c r="P492" s="33" t="str" cm="1">
        <f t="array" ref="P492">IF(
    ROW()-ROW($D$8)+1 &lt;= ROWS(_xlfn.ANCHORARRAY(_Helper_FilterResults!$A$1)),
    INDEX(_xlfn.ANCHORARRAY(_Helper_FilterResults!$A$1), ROW()-ROW($D$8)+1, 13),
    ""
)</f>
        <v>General Acute Care Hospital</v>
      </c>
      <c r="Q492" s="33" t="str" cm="1">
        <f t="array" ref="Q492">IF(
    ROW()-ROW($D$8)+1 &lt;= ROWS(_xlfn.ANCHORARRAY(_Helper_FilterResults!$A$1)),
    INDEX(_xlfn.ANCHORARRAY(_Helper_FilterResults!$A$1), ROW()-ROW($D$8)+1, 14),
    ""
)</f>
        <v>District</v>
      </c>
    </row>
    <row r="493" spans="4:17" x14ac:dyDescent="0.3">
      <c r="D493" s="5" cm="1">
        <f t="array" ref="D493">IF(
    ROW()-ROW($D$8)+1 &lt;= ROWS(_xlfn.ANCHORARRAY(_Helper_FilterResults!$A$1)),
    INDEX(_xlfn.ANCHORARRAY(_Helper_FilterResults!$A$1), ROW()-ROW($D$8)+1, 1),
    ""
)</f>
        <v>106540798</v>
      </c>
      <c r="E493" s="5" t="str" cm="1">
        <f t="array" ref="E493">IF(
    ROW()-ROW($D$8)+1 &lt;= ROWS(_xlfn.ANCHORARRAY(_Helper_FilterResults!$A$1)),
    INDEX(_xlfn.ANCHORARRAY(_Helper_FilterResults!$A$1), ROW()-ROW($D$8)+1, 2),
    ""
)</f>
        <v>SIERRA VIEW MEDICAL CENTER</v>
      </c>
      <c r="F493" s="5" t="str" cm="1">
        <f t="array" ref="F493">IF(
    ROW()-ROW($D$8)+1 &lt;= ROWS(_xlfn.ANCHORARRAY(_Helper_FilterResults!$A$1)),
    INDEX(_xlfn.ANCHORARRAY(_Helper_FilterResults!$A$1), ROW()-ROW($D$8)+1, 3),
    ""
)</f>
        <v>465 WEST PUTNAM AVENUE</v>
      </c>
      <c r="G493" s="5" t="str" cm="1">
        <f t="array" ref="G493">IF(
    ROW()-ROW($D$8)+1 &lt;= ROWS(_xlfn.ANCHORARRAY(_Helper_FilterResults!$A$1)),
    INDEX(_xlfn.ANCHORARRAY(_Helper_FilterResults!$A$1), ROW()-ROW($D$8)+1, 4),
    ""
)</f>
        <v>PORTERVILLE</v>
      </c>
      <c r="H493" s="5" cm="1">
        <f t="array" ref="H493">IF(
    ROW()-ROW($D$8)+1 &lt;= ROWS(_xlfn.ANCHORARRAY(_Helper_FilterResults!$A$1)),
    INDEX(_xlfn.ANCHORARRAY(_Helper_FilterResults!$A$1), ROW()-ROW($D$8)+1, 5),
    ""
)</f>
        <v>93257</v>
      </c>
      <c r="I493" s="28" t="str" cm="1">
        <f t="array" ref="I493">IF(
    ROW()-ROW($D$8)+1 &lt;= ROWS(_xlfn.ANCHORARRAY(_Helper_FilterResults!$A$1)),
    INDEX(_xlfn.ANCHORARRAY(_Helper_FilterResults!$A$1), ROW()-ROW($D$8)+1, 6),
    ""
)</f>
        <v>District 33</v>
      </c>
      <c r="J493" s="28" t="str" cm="1">
        <f t="array" ref="J493">IF(
    ROW()-ROW($D$8)+1 &lt;= ROWS(_xlfn.ANCHORARRAY(_Helper_FilterResults!$A$1)),
    INDEX(_xlfn.ANCHORARRAY(_Helper_FilterResults!$A$1), ROW()-ROW($D$8)+1, 7),
    ""
)</f>
        <v>District 16</v>
      </c>
      <c r="K493" s="28" t="str" cm="1">
        <f t="array" ref="K493">IF(
    ROW()-ROW($D$8)+1 &lt;= ROWS(_xlfn.ANCHORARRAY(_Helper_FilterResults!$A$1)),
    INDEX(_xlfn.ANCHORARRAY(_Helper_FilterResults!$A$1), ROW()-ROW($D$8)+1, 8),
    ""
)</f>
        <v>District 22</v>
      </c>
      <c r="L493" s="28" t="str" cm="1">
        <f t="array" ref="L493">IF(
    ROW()-ROW($D$8)+1 &lt;= ROWS(_xlfn.ANCHORARRAY(_Helper_FilterResults!$A$1)),
    INDEX(_xlfn.ANCHORARRAY(_Helper_FilterResults!$A$1), ROW()-ROW($D$8)+1, 9),
    ""
)</f>
        <v>District 22</v>
      </c>
      <c r="M493" s="28" t="str" cm="1">
        <f t="array" ref="M493">IF(
    ROW()-ROW($D$8)+1 &lt;= ROWS(_xlfn.ANCHORARRAY(_Helper_FilterResults!$A$1)),
    INDEX(_xlfn.ANCHORARRAY(_Helper_FilterResults!$A$1), ROW()-ROW($D$8)+1, 10),
    ""
)</f>
        <v>No</v>
      </c>
      <c r="N493" s="34" t="str" cm="1">
        <f t="array" ref="N493">IF(
    ROW()-ROW($D$8)+1 &lt;= ROWS(_xlfn.ANCHORARRAY(_Helper_FilterResults!$A$1)),
    INDEX(_xlfn.ANCHORARRAY(_Helper_FilterResults!$A$1), ROW()-ROW($D$8)+1, 11),
    ""
)</f>
        <v>No</v>
      </c>
      <c r="O493" s="28" t="str" cm="1">
        <f t="array" ref="O493">IF(
    ROW()-ROW($D$8)+1 &lt;= ROWS(_xlfn.ANCHORARRAY(_Helper_FilterResults!$A$1)),
    INDEX(_xlfn.ANCHORARRAY(_Helper_FilterResults!$A$1), ROW()-ROW($D$8)+1, 12),
    ""
)</f>
        <v>NA</v>
      </c>
      <c r="P493" s="33" t="str" cm="1">
        <f t="array" ref="P493">IF(
    ROW()-ROW($D$8)+1 &lt;= ROWS(_xlfn.ANCHORARRAY(_Helper_FilterResults!$A$1)),
    INDEX(_xlfn.ANCHORARRAY(_Helper_FilterResults!$A$1), ROW()-ROW($D$8)+1, 13),
    ""
)</f>
        <v>General Acute Care Hospital</v>
      </c>
      <c r="Q493" s="33" t="str" cm="1">
        <f t="array" ref="Q493">IF(
    ROW()-ROW($D$8)+1 &lt;= ROWS(_xlfn.ANCHORARRAY(_Helper_FilterResults!$A$1)),
    INDEX(_xlfn.ANCHORARRAY(_Helper_FilterResults!$A$1), ROW()-ROW($D$8)+1, 14),
    ""
)</f>
        <v>District</v>
      </c>
    </row>
    <row r="494" spans="4:17" x14ac:dyDescent="0.3">
      <c r="D494" s="5" cm="1">
        <f t="array" ref="D494">IF(
    ROW()-ROW($D$8)+1 &lt;= ROWS(_xlfn.ANCHORARRAY(_Helper_FilterResults!$A$1)),
    INDEX(_xlfn.ANCHORARRAY(_Helper_FilterResults!$A$1), ROW()-ROW($D$8)+1, 1),
    ""
)</f>
        <v>106540816</v>
      </c>
      <c r="E494" s="5" t="str" cm="1">
        <f t="array" ref="E494">IF(
    ROW()-ROW($D$8)+1 &lt;= ROWS(_xlfn.ANCHORARRAY(_Helper_FilterResults!$A$1)),
    INDEX(_xlfn.ANCHORARRAY(_Helper_FilterResults!$A$1), ROW()-ROW($D$8)+1, 2),
    ""
)</f>
        <v>ADVENTIST HEALTH TULARE</v>
      </c>
      <c r="F494" s="5" t="str" cm="1">
        <f t="array" ref="F494">IF(
    ROW()-ROW($D$8)+1 &lt;= ROWS(_xlfn.ANCHORARRAY(_Helper_FilterResults!$A$1)),
    INDEX(_xlfn.ANCHORARRAY(_Helper_FilterResults!$A$1), ROW()-ROW($D$8)+1, 3),
    ""
)</f>
        <v>869 NORTH CHERRY STREET</v>
      </c>
      <c r="G494" s="5" t="str" cm="1">
        <f t="array" ref="G494">IF(
    ROW()-ROW($D$8)+1 &lt;= ROWS(_xlfn.ANCHORARRAY(_Helper_FilterResults!$A$1)),
    INDEX(_xlfn.ANCHORARRAY(_Helper_FilterResults!$A$1), ROW()-ROW($D$8)+1, 4),
    ""
)</f>
        <v>TULARE</v>
      </c>
      <c r="H494" s="5" cm="1">
        <f t="array" ref="H494">IF(
    ROW()-ROW($D$8)+1 &lt;= ROWS(_xlfn.ANCHORARRAY(_Helper_FilterResults!$A$1)),
    INDEX(_xlfn.ANCHORARRAY(_Helper_FilterResults!$A$1), ROW()-ROW($D$8)+1, 5),
    ""
)</f>
        <v>93274</v>
      </c>
      <c r="I494" s="28" t="str" cm="1">
        <f t="array" ref="I494">IF(
    ROW()-ROW($D$8)+1 &lt;= ROWS(_xlfn.ANCHORARRAY(_Helper_FilterResults!$A$1)),
    INDEX(_xlfn.ANCHORARRAY(_Helper_FilterResults!$A$1), ROW()-ROW($D$8)+1, 6),
    ""
)</f>
        <v>District 33</v>
      </c>
      <c r="J494" s="28" t="str" cm="1">
        <f t="array" ref="J494">IF(
    ROW()-ROW($D$8)+1 &lt;= ROWS(_xlfn.ANCHORARRAY(_Helper_FilterResults!$A$1)),
    INDEX(_xlfn.ANCHORARRAY(_Helper_FilterResults!$A$1), ROW()-ROW($D$8)+1, 7),
    ""
)</f>
        <v>District 12</v>
      </c>
      <c r="K494" s="28" t="str" cm="1">
        <f t="array" ref="K494">IF(
    ROW()-ROW($D$8)+1 &lt;= ROWS(_xlfn.ANCHORARRAY(_Helper_FilterResults!$A$1)),
    INDEX(_xlfn.ANCHORARRAY(_Helper_FilterResults!$A$1), ROW()-ROW($D$8)+1, 8),
    ""
)</f>
        <v>District 20</v>
      </c>
      <c r="L494" s="28" t="str" cm="1">
        <f t="array" ref="L494">IF(
    ROW()-ROW($D$8)+1 &lt;= ROWS(_xlfn.ANCHORARRAY(_Helper_FilterResults!$A$1)),
    INDEX(_xlfn.ANCHORARRAY(_Helper_FilterResults!$A$1), ROW()-ROW($D$8)+1, 9),
    ""
)</f>
        <v>District 20</v>
      </c>
      <c r="M494" s="28" t="str" cm="1">
        <f t="array" ref="M494">IF(
    ROW()-ROW($D$8)+1 &lt;= ROWS(_xlfn.ANCHORARRAY(_Helper_FilterResults!$A$1)),
    INDEX(_xlfn.ANCHORARRAY(_Helper_FilterResults!$A$1), ROW()-ROW($D$8)+1, 10),
    ""
)</f>
        <v>No</v>
      </c>
      <c r="N494" s="34" t="str" cm="1">
        <f t="array" ref="N494">IF(
    ROW()-ROW($D$8)+1 &lt;= ROWS(_xlfn.ANCHORARRAY(_Helper_FilterResults!$A$1)),
    INDEX(_xlfn.ANCHORARRAY(_Helper_FilterResults!$A$1), ROW()-ROW($D$8)+1, 11),
    ""
)</f>
        <v>No</v>
      </c>
      <c r="O494" s="28" t="str" cm="1">
        <f t="array" ref="O494">IF(
    ROW()-ROW($D$8)+1 &lt;= ROWS(_xlfn.ANCHORARRAY(_Helper_FilterResults!$A$1)),
    INDEX(_xlfn.ANCHORARRAY(_Helper_FilterResults!$A$1), ROW()-ROW($D$8)+1, 12),
    ""
)</f>
        <v>NA</v>
      </c>
      <c r="P494" s="33" t="str" cm="1">
        <f t="array" ref="P494">IF(
    ROW()-ROW($D$8)+1 &lt;= ROWS(_xlfn.ANCHORARRAY(_Helper_FilterResults!$A$1)),
    INDEX(_xlfn.ANCHORARRAY(_Helper_FilterResults!$A$1), ROW()-ROW($D$8)+1, 13),
    ""
)</f>
        <v>General Acute Care Hospital</v>
      </c>
      <c r="Q494" s="33" t="str" cm="1">
        <f t="array" ref="Q494">IF(
    ROW()-ROW($D$8)+1 &lt;= ROWS(_xlfn.ANCHORARRAY(_Helper_FilterResults!$A$1)),
    INDEX(_xlfn.ANCHORARRAY(_Helper_FilterResults!$A$1), ROW()-ROW($D$8)+1, 14),
    ""
)</f>
        <v>Non-Profit Corporation</v>
      </c>
    </row>
    <row r="495" spans="4:17" x14ac:dyDescent="0.3">
      <c r="D495" s="5" cm="1">
        <f t="array" ref="D495">IF(
    ROW()-ROW($D$8)+1 &lt;= ROWS(_xlfn.ANCHORARRAY(_Helper_FilterResults!$A$1)),
    INDEX(_xlfn.ANCHORARRAY(_Helper_FilterResults!$A$1), ROW()-ROW($D$8)+1, 1),
    ""
)</f>
        <v>106541123</v>
      </c>
      <c r="E495" s="5" t="str" cm="1">
        <f t="array" ref="E495">IF(
    ROW()-ROW($D$8)+1 &lt;= ROWS(_xlfn.ANCHORARRAY(_Helper_FilterResults!$A$1)),
    INDEX(_xlfn.ANCHORARRAY(_Helper_FilterResults!$A$1), ROW()-ROW($D$8)+1, 2),
    ""
)</f>
        <v>PORTERVILLE DEVELOPMENTAL CENTER</v>
      </c>
      <c r="F495" s="5" t="str" cm="1">
        <f t="array" ref="F495">IF(
    ROW()-ROW($D$8)+1 &lt;= ROWS(_xlfn.ANCHORARRAY(_Helper_FilterResults!$A$1)),
    INDEX(_xlfn.ANCHORARRAY(_Helper_FilterResults!$A$1), ROW()-ROW($D$8)+1, 3),
    ""
)</f>
        <v>26501 AVENUE 140</v>
      </c>
      <c r="G495" s="5" t="str" cm="1">
        <f t="array" ref="G495">IF(
    ROW()-ROW($D$8)+1 &lt;= ROWS(_xlfn.ANCHORARRAY(_Helper_FilterResults!$A$1)),
    INDEX(_xlfn.ANCHORARRAY(_Helper_FilterResults!$A$1), ROW()-ROW($D$8)+1, 4),
    ""
)</f>
        <v>PORTERVILLE</v>
      </c>
      <c r="H495" s="5" cm="1">
        <f t="array" ref="H495">IF(
    ROW()-ROW($D$8)+1 &lt;= ROWS(_xlfn.ANCHORARRAY(_Helper_FilterResults!$A$1)),
    INDEX(_xlfn.ANCHORARRAY(_Helper_FilterResults!$A$1), ROW()-ROW($D$8)+1, 5),
    ""
)</f>
        <v>93257</v>
      </c>
      <c r="I495" s="28" t="str" cm="1">
        <f t="array" ref="I495">IF(
    ROW()-ROW($D$8)+1 &lt;= ROWS(_xlfn.ANCHORARRAY(_Helper_FilterResults!$A$1)),
    INDEX(_xlfn.ANCHORARRAY(_Helper_FilterResults!$A$1), ROW()-ROW($D$8)+1, 6),
    ""
)</f>
        <v>District 33</v>
      </c>
      <c r="J495" s="28" t="str" cm="1">
        <f t="array" ref="J495">IF(
    ROW()-ROW($D$8)+1 &lt;= ROWS(_xlfn.ANCHORARRAY(_Helper_FilterResults!$A$1)),
    INDEX(_xlfn.ANCHORARRAY(_Helper_FilterResults!$A$1), ROW()-ROW($D$8)+1, 7),
    ""
)</f>
        <v>District 16</v>
      </c>
      <c r="K495" s="28" t="str" cm="1">
        <f t="array" ref="K495">IF(
    ROW()-ROW($D$8)+1 &lt;= ROWS(_xlfn.ANCHORARRAY(_Helper_FilterResults!$A$1)),
    INDEX(_xlfn.ANCHORARRAY(_Helper_FilterResults!$A$1), ROW()-ROW($D$8)+1, 8),
    ""
)</f>
        <v>District 22</v>
      </c>
      <c r="L495" s="28" t="str" cm="1">
        <f t="array" ref="L495">IF(
    ROW()-ROW($D$8)+1 &lt;= ROWS(_xlfn.ANCHORARRAY(_Helper_FilterResults!$A$1)),
    INDEX(_xlfn.ANCHORARRAY(_Helper_FilterResults!$A$1), ROW()-ROW($D$8)+1, 9),
    ""
)</f>
        <v>District 20</v>
      </c>
      <c r="M495" s="28" t="str" cm="1">
        <f t="array" ref="M495">IF(
    ROW()-ROW($D$8)+1 &lt;= ROWS(_xlfn.ANCHORARRAY(_Helper_FilterResults!$A$1)),
    INDEX(_xlfn.ANCHORARRAY(_Helper_FilterResults!$A$1), ROW()-ROW($D$8)+1, 10),
    ""
)</f>
        <v>No</v>
      </c>
      <c r="N495" s="34" t="str" cm="1">
        <f t="array" ref="N495">IF(
    ROW()-ROW($D$8)+1 &lt;= ROWS(_xlfn.ANCHORARRAY(_Helper_FilterResults!$A$1)),
    INDEX(_xlfn.ANCHORARRAY(_Helper_FilterResults!$A$1), ROW()-ROW($D$8)+1, 11),
    ""
)</f>
        <v>No</v>
      </c>
      <c r="O495" s="28" t="str" cm="1">
        <f t="array" ref="O495">IF(
    ROW()-ROW($D$8)+1 &lt;= ROWS(_xlfn.ANCHORARRAY(_Helper_FilterResults!$A$1)),
    INDEX(_xlfn.ANCHORARRAY(_Helper_FilterResults!$A$1), ROW()-ROW($D$8)+1, 12),
    ""
)</f>
        <v>NA</v>
      </c>
      <c r="P495" s="33" t="str" cm="1">
        <f t="array" ref="P495">IF(
    ROW()-ROW($D$8)+1 &lt;= ROWS(_xlfn.ANCHORARRAY(_Helper_FilterResults!$A$1)),
    INDEX(_xlfn.ANCHORARRAY(_Helper_FilterResults!$A$1), ROW()-ROW($D$8)+1, 13),
    ""
)</f>
        <v>General Acute Care Hospital</v>
      </c>
      <c r="Q495" s="33" t="str" cm="1">
        <f t="array" ref="Q495">IF(
    ROW()-ROW($D$8)+1 &lt;= ROWS(_xlfn.ANCHORARRAY(_Helper_FilterResults!$A$1)),
    INDEX(_xlfn.ANCHORARRAY(_Helper_FilterResults!$A$1), ROW()-ROW($D$8)+1, 14),
    ""
)</f>
        <v>State</v>
      </c>
    </row>
    <row r="496" spans="4:17" x14ac:dyDescent="0.3">
      <c r="D496" s="5" cm="1">
        <f t="array" ref="D496">IF(
    ROW()-ROW($D$8)+1 &lt;= ROWS(_xlfn.ANCHORARRAY(_Helper_FilterResults!$A$1)),
    INDEX(_xlfn.ANCHORARRAY(_Helper_FilterResults!$A$1), ROW()-ROW($D$8)+1, 1),
    ""
)</f>
        <v>106552209</v>
      </c>
      <c r="E496" s="5" t="str" cm="1">
        <f t="array" ref="E496">IF(
    ROW()-ROW($D$8)+1 &lt;= ROWS(_xlfn.ANCHORARRAY(_Helper_FilterResults!$A$1)),
    INDEX(_xlfn.ANCHORARRAY(_Helper_FilterResults!$A$1), ROW()-ROW($D$8)+1, 2),
    ""
)</f>
        <v>ADVENTIST HEALTH SONORA - FAIRVIEW</v>
      </c>
      <c r="F496" s="5" t="str" cm="1">
        <f t="array" ref="F496">IF(
    ROW()-ROW($D$8)+1 &lt;= ROWS(_xlfn.ANCHORARRAY(_Helper_FilterResults!$A$1)),
    INDEX(_xlfn.ANCHORARRAY(_Helper_FilterResults!$A$1), ROW()-ROW($D$8)+1, 3),
    ""
)</f>
        <v>179 FAIRVIEW LANE</v>
      </c>
      <c r="G496" s="5" t="str" cm="1">
        <f t="array" ref="G496">IF(
    ROW()-ROW($D$8)+1 &lt;= ROWS(_xlfn.ANCHORARRAY(_Helper_FilterResults!$A$1)),
    INDEX(_xlfn.ANCHORARRAY(_Helper_FilterResults!$A$1), ROW()-ROW($D$8)+1, 4),
    ""
)</f>
        <v>SONORA</v>
      </c>
      <c r="H496" s="5" cm="1">
        <f t="array" ref="H496">IF(
    ROW()-ROW($D$8)+1 &lt;= ROWS(_xlfn.ANCHORARRAY(_Helper_FilterResults!$A$1)),
    INDEX(_xlfn.ANCHORARRAY(_Helper_FilterResults!$A$1), ROW()-ROW($D$8)+1, 5),
    ""
)</f>
        <v>95370</v>
      </c>
      <c r="I496" s="28" t="str" cm="1">
        <f t="array" ref="I496">IF(
    ROW()-ROW($D$8)+1 &lt;= ROWS(_xlfn.ANCHORARRAY(_Helper_FilterResults!$A$1)),
    INDEX(_xlfn.ANCHORARRAY(_Helper_FilterResults!$A$1), ROW()-ROW($D$8)+1, 6),
    ""
)</f>
        <v>District 8</v>
      </c>
      <c r="J496" s="28" t="str" cm="1">
        <f t="array" ref="J496">IF(
    ROW()-ROW($D$8)+1 &lt;= ROWS(_xlfn.ANCHORARRAY(_Helper_FilterResults!$A$1)),
    INDEX(_xlfn.ANCHORARRAY(_Helper_FilterResults!$A$1), ROW()-ROW($D$8)+1, 7),
    ""
)</f>
        <v>District 4</v>
      </c>
      <c r="K496" s="28" t="str" cm="1">
        <f t="array" ref="K496">IF(
    ROW()-ROW($D$8)+1 &lt;= ROWS(_xlfn.ANCHORARRAY(_Helper_FilterResults!$A$1)),
    INDEX(_xlfn.ANCHORARRAY(_Helper_FilterResults!$A$1), ROW()-ROW($D$8)+1, 8),
    ""
)</f>
        <v>District 5</v>
      </c>
      <c r="L496" s="28" t="str" cm="1">
        <f t="array" ref="L496">IF(
    ROW()-ROW($D$8)+1 &lt;= ROWS(_xlfn.ANCHORARRAY(_Helper_FilterResults!$A$1)),
    INDEX(_xlfn.ANCHORARRAY(_Helper_FilterResults!$A$1), ROW()-ROW($D$8)+1, 9),
    ""
)</f>
        <v>District 5</v>
      </c>
      <c r="M496" s="28" t="str" cm="1">
        <f t="array" ref="M496">IF(
    ROW()-ROW($D$8)+1 &lt;= ROWS(_xlfn.ANCHORARRAY(_Helper_FilterResults!$A$1)),
    INDEX(_xlfn.ANCHORARRAY(_Helper_FilterResults!$A$1), ROW()-ROW($D$8)+1, 10),
    ""
)</f>
        <v>No</v>
      </c>
      <c r="N496" s="34" t="str" cm="1">
        <f t="array" ref="N496">IF(
    ROW()-ROW($D$8)+1 &lt;= ROWS(_xlfn.ANCHORARRAY(_Helper_FilterResults!$A$1)),
    INDEX(_xlfn.ANCHORARRAY(_Helper_FilterResults!$A$1), ROW()-ROW($D$8)+1, 11),
    ""
)</f>
        <v>Yes</v>
      </c>
      <c r="O496" s="28" t="str" cm="1">
        <f t="array" ref="O496">IF(
    ROW()-ROW($D$8)+1 &lt;= ROWS(_xlfn.ANCHORARRAY(_Helper_FilterResults!$A$1)),
    INDEX(_xlfn.ANCHORARRAY(_Helper_FilterResults!$A$1), ROW()-ROW($D$8)+1, 12),
    ""
)</f>
        <v>NA</v>
      </c>
      <c r="P496" s="33" t="str" cm="1">
        <f t="array" ref="P496">IF(
    ROW()-ROW($D$8)+1 &lt;= ROWS(_xlfn.ANCHORARRAY(_Helper_FilterResults!$A$1)),
    INDEX(_xlfn.ANCHORARRAY(_Helper_FilterResults!$A$1), ROW()-ROW($D$8)+1, 13),
    ""
)</f>
        <v>General Acute Care Hospital</v>
      </c>
      <c r="Q496" s="33" t="str" cm="1">
        <f t="array" ref="Q496">IF(
    ROW()-ROW($D$8)+1 &lt;= ROWS(_xlfn.ANCHORARRAY(_Helper_FilterResults!$A$1)),
    INDEX(_xlfn.ANCHORARRAY(_Helper_FilterResults!$A$1), ROW()-ROW($D$8)+1, 14),
    ""
)</f>
        <v>NA</v>
      </c>
    </row>
    <row r="497" spans="4:17" x14ac:dyDescent="0.3">
      <c r="D497" s="5" cm="1">
        <f t="array" ref="D497">IF(
    ROW()-ROW($D$8)+1 &lt;= ROWS(_xlfn.ANCHORARRAY(_Helper_FilterResults!$A$1)),
    INDEX(_xlfn.ANCHORARRAY(_Helper_FilterResults!$A$1), ROW()-ROW($D$8)+1, 1),
    ""
)</f>
        <v>106554011</v>
      </c>
      <c r="E497" s="5" t="str" cm="1">
        <f t="array" ref="E497">IF(
    ROW()-ROW($D$8)+1 &lt;= ROWS(_xlfn.ANCHORARRAY(_Helper_FilterResults!$A$1)),
    INDEX(_xlfn.ANCHORARRAY(_Helper_FilterResults!$A$1), ROW()-ROW($D$8)+1, 2),
    ""
)</f>
        <v>ADVENTIST HEALTH SONORA - GREENLEY</v>
      </c>
      <c r="F497" s="5" t="str" cm="1">
        <f t="array" ref="F497">IF(
    ROW()-ROW($D$8)+1 &lt;= ROWS(_xlfn.ANCHORARRAY(_Helper_FilterResults!$A$1)),
    INDEX(_xlfn.ANCHORARRAY(_Helper_FilterResults!$A$1), ROW()-ROW($D$8)+1, 3),
    ""
)</f>
        <v>1000 GREENLEY RD</v>
      </c>
      <c r="G497" s="5" t="str" cm="1">
        <f t="array" ref="G497">IF(
    ROW()-ROW($D$8)+1 &lt;= ROWS(_xlfn.ANCHORARRAY(_Helper_FilterResults!$A$1)),
    INDEX(_xlfn.ANCHORARRAY(_Helper_FilterResults!$A$1), ROW()-ROW($D$8)+1, 4),
    ""
)</f>
        <v>SONORA</v>
      </c>
      <c r="H497" s="5" cm="1">
        <f t="array" ref="H497">IF(
    ROW()-ROW($D$8)+1 &lt;= ROWS(_xlfn.ANCHORARRAY(_Helper_FilterResults!$A$1)),
    INDEX(_xlfn.ANCHORARRAY(_Helper_FilterResults!$A$1), ROW()-ROW($D$8)+1, 5),
    ""
)</f>
        <v>95370</v>
      </c>
      <c r="I497" s="28" t="str" cm="1">
        <f t="array" ref="I497">IF(
    ROW()-ROW($D$8)+1 &lt;= ROWS(_xlfn.ANCHORARRAY(_Helper_FilterResults!$A$1)),
    INDEX(_xlfn.ANCHORARRAY(_Helper_FilterResults!$A$1), ROW()-ROW($D$8)+1, 6),
    ""
)</f>
        <v>District 8</v>
      </c>
      <c r="J497" s="28" t="str" cm="1">
        <f t="array" ref="J497">IF(
    ROW()-ROW($D$8)+1 &lt;= ROWS(_xlfn.ANCHORARRAY(_Helper_FilterResults!$A$1)),
    INDEX(_xlfn.ANCHORARRAY(_Helper_FilterResults!$A$1), ROW()-ROW($D$8)+1, 7),
    ""
)</f>
        <v>District 4</v>
      </c>
      <c r="K497" s="28" t="str" cm="1">
        <f t="array" ref="K497">IF(
    ROW()-ROW($D$8)+1 &lt;= ROWS(_xlfn.ANCHORARRAY(_Helper_FilterResults!$A$1)),
    INDEX(_xlfn.ANCHORARRAY(_Helper_FilterResults!$A$1), ROW()-ROW($D$8)+1, 8),
    ""
)</f>
        <v>District 5</v>
      </c>
      <c r="L497" s="28" t="str" cm="1">
        <f t="array" ref="L497">IF(
    ROW()-ROW($D$8)+1 &lt;= ROWS(_xlfn.ANCHORARRAY(_Helper_FilterResults!$A$1)),
    INDEX(_xlfn.ANCHORARRAY(_Helper_FilterResults!$A$1), ROW()-ROW($D$8)+1, 9),
    ""
)</f>
        <v>District 5</v>
      </c>
      <c r="M497" s="28" t="str" cm="1">
        <f t="array" ref="M497">IF(
    ROW()-ROW($D$8)+1 &lt;= ROWS(_xlfn.ANCHORARRAY(_Helper_FilterResults!$A$1)),
    INDEX(_xlfn.ANCHORARRAY(_Helper_FilterResults!$A$1), ROW()-ROW($D$8)+1, 10),
    ""
)</f>
        <v>No</v>
      </c>
      <c r="N497" s="34" t="str" cm="1">
        <f t="array" ref="N497">IF(
    ROW()-ROW($D$8)+1 &lt;= ROWS(_xlfn.ANCHORARRAY(_Helper_FilterResults!$A$1)),
    INDEX(_xlfn.ANCHORARRAY(_Helper_FilterResults!$A$1), ROW()-ROW($D$8)+1, 11),
    ""
)</f>
        <v>Yes</v>
      </c>
      <c r="O497" s="28" t="str" cm="1">
        <f t="array" ref="O497">IF(
    ROW()-ROW($D$8)+1 &lt;= ROWS(_xlfn.ANCHORARRAY(_Helper_FilterResults!$A$1)),
    INDEX(_xlfn.ANCHORARRAY(_Helper_FilterResults!$A$1), ROW()-ROW($D$8)+1, 12),
    ""
)</f>
        <v>NA</v>
      </c>
      <c r="P497" s="33" t="str" cm="1">
        <f t="array" ref="P497">IF(
    ROW()-ROW($D$8)+1 &lt;= ROWS(_xlfn.ANCHORARRAY(_Helper_FilterResults!$A$1)),
    INDEX(_xlfn.ANCHORARRAY(_Helper_FilterResults!$A$1), ROW()-ROW($D$8)+1, 13),
    ""
)</f>
        <v>General Acute Care Hospital</v>
      </c>
      <c r="Q497" s="33" t="str" cm="1">
        <f t="array" ref="Q497">IF(
    ROW()-ROW($D$8)+1 &lt;= ROWS(_xlfn.ANCHORARRAY(_Helper_FilterResults!$A$1)),
    INDEX(_xlfn.ANCHORARRAY(_Helper_FilterResults!$A$1), ROW()-ROW($D$8)+1, 14),
    ""
)</f>
        <v>Non-Profit Corporation</v>
      </c>
    </row>
    <row r="498" spans="4:17" x14ac:dyDescent="0.3">
      <c r="D498" s="5" cm="1">
        <f t="array" ref="D498">IF(
    ROW()-ROW($D$8)+1 &lt;= ROWS(_xlfn.ANCHORARRAY(_Helper_FilterResults!$A$1)),
    INDEX(_xlfn.ANCHORARRAY(_Helper_FilterResults!$A$1), ROW()-ROW($D$8)+1, 1),
    ""
)</f>
        <v>106560203</v>
      </c>
      <c r="E498" s="5" t="str" cm="1">
        <f t="array" ref="E498">IF(
    ROW()-ROW($D$8)+1 &lt;= ROWS(_xlfn.ANCHORARRAY(_Helper_FilterResults!$A$1)),
    INDEX(_xlfn.ANCHORARRAY(_Helper_FilterResults!$A$1), ROW()-ROW($D$8)+1, 2),
    ""
)</f>
        <v>AURORA VISTA DEL MAR HOSPITAL</v>
      </c>
      <c r="F498" s="5" t="str" cm="1">
        <f t="array" ref="F498">IF(
    ROW()-ROW($D$8)+1 &lt;= ROWS(_xlfn.ANCHORARRAY(_Helper_FilterResults!$A$1)),
    INDEX(_xlfn.ANCHORARRAY(_Helper_FilterResults!$A$1), ROW()-ROW($D$8)+1, 3),
    ""
)</f>
        <v>801 SENECA STREET</v>
      </c>
      <c r="G498" s="5" t="str" cm="1">
        <f t="array" ref="G498">IF(
    ROW()-ROW($D$8)+1 &lt;= ROWS(_xlfn.ANCHORARRAY(_Helper_FilterResults!$A$1)),
    INDEX(_xlfn.ANCHORARRAY(_Helper_FilterResults!$A$1), ROW()-ROW($D$8)+1, 4),
    ""
)</f>
        <v>VENTURA</v>
      </c>
      <c r="H498" s="5" cm="1">
        <f t="array" ref="H498">IF(
    ROW()-ROW($D$8)+1 &lt;= ROWS(_xlfn.ANCHORARRAY(_Helper_FilterResults!$A$1)),
    INDEX(_xlfn.ANCHORARRAY(_Helper_FilterResults!$A$1), ROW()-ROW($D$8)+1, 5),
    ""
)</f>
        <v>93001</v>
      </c>
      <c r="I498" s="28" t="str" cm="1">
        <f t="array" ref="I498">IF(
    ROW()-ROW($D$8)+1 &lt;= ROWS(_xlfn.ANCHORARRAY(_Helper_FilterResults!$A$1)),
    INDEX(_xlfn.ANCHORARRAY(_Helper_FilterResults!$A$1), ROW()-ROW($D$8)+1, 6),
    ""
)</f>
        <v>District 38</v>
      </c>
      <c r="J498" s="28" t="str" cm="1">
        <f t="array" ref="J498">IF(
    ROW()-ROW($D$8)+1 &lt;= ROWS(_xlfn.ANCHORARRAY(_Helper_FilterResults!$A$1)),
    INDEX(_xlfn.ANCHORARRAY(_Helper_FilterResults!$A$1), ROW()-ROW($D$8)+1, 7),
    ""
)</f>
        <v>District 21</v>
      </c>
      <c r="K498" s="28" t="str" cm="1">
        <f t="array" ref="K498">IF(
    ROW()-ROW($D$8)+1 &lt;= ROWS(_xlfn.ANCHORARRAY(_Helper_FilterResults!$A$1)),
    INDEX(_xlfn.ANCHORARRAY(_Helper_FilterResults!$A$1), ROW()-ROW($D$8)+1, 8),
    ""
)</f>
        <v>District 24</v>
      </c>
      <c r="L498" s="28" t="str" cm="1">
        <f t="array" ref="L498">IF(
    ROW()-ROW($D$8)+1 &lt;= ROWS(_xlfn.ANCHORARRAY(_Helper_FilterResults!$A$1)),
    INDEX(_xlfn.ANCHORARRAY(_Helper_FilterResults!$A$1), ROW()-ROW($D$8)+1, 9),
    ""
)</f>
        <v>District 24</v>
      </c>
      <c r="M498" s="28" t="str" cm="1">
        <f t="array" ref="M498">IF(
    ROW()-ROW($D$8)+1 &lt;= ROWS(_xlfn.ANCHORARRAY(_Helper_FilterResults!$A$1)),
    INDEX(_xlfn.ANCHORARRAY(_Helper_FilterResults!$A$1), ROW()-ROW($D$8)+1, 10),
    ""
)</f>
        <v>No</v>
      </c>
      <c r="N498" s="34" t="str" cm="1">
        <f t="array" ref="N498">IF(
    ROW()-ROW($D$8)+1 &lt;= ROWS(_xlfn.ANCHORARRAY(_Helper_FilterResults!$A$1)),
    INDEX(_xlfn.ANCHORARRAY(_Helper_FilterResults!$A$1), ROW()-ROW($D$8)+1, 11),
    ""
)</f>
        <v>No</v>
      </c>
      <c r="O498" s="28" t="str" cm="1">
        <f t="array" ref="O498">IF(
    ROW()-ROW($D$8)+1 &lt;= ROWS(_xlfn.ANCHORARRAY(_Helper_FilterResults!$A$1)),
    INDEX(_xlfn.ANCHORARRAY(_Helper_FilterResults!$A$1), ROW()-ROW($D$8)+1, 12),
    ""
)</f>
        <v>NA</v>
      </c>
      <c r="P498" s="33" t="str" cm="1">
        <f t="array" ref="P498">IF(
    ROW()-ROW($D$8)+1 &lt;= ROWS(_xlfn.ANCHORARRAY(_Helper_FilterResults!$A$1)),
    INDEX(_xlfn.ANCHORARRAY(_Helper_FilterResults!$A$1), ROW()-ROW($D$8)+1, 13),
    ""
)</f>
        <v>Acute Psychiatric Hospital</v>
      </c>
      <c r="Q498" s="33" t="str" cm="1">
        <f t="array" ref="Q498">IF(
    ROW()-ROW($D$8)+1 &lt;= ROWS(_xlfn.ANCHORARRAY(_Helper_FilterResults!$A$1)),
    INDEX(_xlfn.ANCHORARRAY(_Helper_FilterResults!$A$1), ROW()-ROW($D$8)+1, 14),
    ""
)</f>
        <v>Investor - LLC</v>
      </c>
    </row>
    <row r="499" spans="4:17" x14ac:dyDescent="0.3">
      <c r="D499" s="5" cm="1">
        <f t="array" ref="D499">IF(
    ROW()-ROW($D$8)+1 &lt;= ROWS(_xlfn.ANCHORARRAY(_Helper_FilterResults!$A$1)),
    INDEX(_xlfn.ANCHORARRAY(_Helper_FilterResults!$A$1), ROW()-ROW($D$8)+1, 1),
    ""
)</f>
        <v>106560473</v>
      </c>
      <c r="E499" s="5" t="str" cm="1">
        <f t="array" ref="E499">IF(
    ROW()-ROW($D$8)+1 &lt;= ROWS(_xlfn.ANCHORARRAY(_Helper_FilterResults!$A$1)),
    INDEX(_xlfn.ANCHORARRAY(_Helper_FilterResults!$A$1), ROW()-ROW($D$8)+1, 2),
    ""
)</f>
        <v>COMMUNITY MEMORIAL HOSPITAL-SAN BUENAVENTURA</v>
      </c>
      <c r="F499" s="5" t="str" cm="1">
        <f t="array" ref="F499">IF(
    ROW()-ROW($D$8)+1 &lt;= ROWS(_xlfn.ANCHORARRAY(_Helper_FilterResults!$A$1)),
    INDEX(_xlfn.ANCHORARRAY(_Helper_FilterResults!$A$1), ROW()-ROW($D$8)+1, 3),
    ""
)</f>
        <v>147 N. BRENT STREET</v>
      </c>
      <c r="G499" s="5" t="str" cm="1">
        <f t="array" ref="G499">IF(
    ROW()-ROW($D$8)+1 &lt;= ROWS(_xlfn.ANCHORARRAY(_Helper_FilterResults!$A$1)),
    INDEX(_xlfn.ANCHORARRAY(_Helper_FilterResults!$A$1), ROW()-ROW($D$8)+1, 4),
    ""
)</f>
        <v>VENTURA</v>
      </c>
      <c r="H499" s="5" cm="1">
        <f t="array" ref="H499">IF(
    ROW()-ROW($D$8)+1 &lt;= ROWS(_xlfn.ANCHORARRAY(_Helper_FilterResults!$A$1)),
    INDEX(_xlfn.ANCHORARRAY(_Helper_FilterResults!$A$1), ROW()-ROW($D$8)+1, 5),
    ""
)</f>
        <v>93003</v>
      </c>
      <c r="I499" s="28" t="str" cm="1">
        <f t="array" ref="I499">IF(
    ROW()-ROW($D$8)+1 &lt;= ROWS(_xlfn.ANCHORARRAY(_Helper_FilterResults!$A$1)),
    INDEX(_xlfn.ANCHORARRAY(_Helper_FilterResults!$A$1), ROW()-ROW($D$8)+1, 6),
    ""
)</f>
        <v>District 38</v>
      </c>
      <c r="J499" s="28" t="str" cm="1">
        <f t="array" ref="J499">IF(
    ROW()-ROW($D$8)+1 &lt;= ROWS(_xlfn.ANCHORARRAY(_Helper_FilterResults!$A$1)),
    INDEX(_xlfn.ANCHORARRAY(_Helper_FilterResults!$A$1), ROW()-ROW($D$8)+1, 7),
    ""
)</f>
        <v>District 21</v>
      </c>
      <c r="K499" s="28" t="str" cm="1">
        <f t="array" ref="K499">IF(
    ROW()-ROW($D$8)+1 &lt;= ROWS(_xlfn.ANCHORARRAY(_Helper_FilterResults!$A$1)),
    INDEX(_xlfn.ANCHORARRAY(_Helper_FilterResults!$A$1), ROW()-ROW($D$8)+1, 8),
    ""
)</f>
        <v>District 24</v>
      </c>
      <c r="L499" s="28" t="str" cm="1">
        <f t="array" ref="L499">IF(
    ROW()-ROW($D$8)+1 &lt;= ROWS(_xlfn.ANCHORARRAY(_Helper_FilterResults!$A$1)),
    INDEX(_xlfn.ANCHORARRAY(_Helper_FilterResults!$A$1), ROW()-ROW($D$8)+1, 9),
    ""
)</f>
        <v>District 24</v>
      </c>
      <c r="M499" s="28" t="str" cm="1">
        <f t="array" ref="M499">IF(
    ROW()-ROW($D$8)+1 &lt;= ROWS(_xlfn.ANCHORARRAY(_Helper_FilterResults!$A$1)),
    INDEX(_xlfn.ANCHORARRAY(_Helper_FilterResults!$A$1), ROW()-ROW($D$8)+1, 10),
    ""
)</f>
        <v>No</v>
      </c>
      <c r="N499" s="34" t="str" cm="1">
        <f t="array" ref="N499">IF(
    ROW()-ROW($D$8)+1 &lt;= ROWS(_xlfn.ANCHORARRAY(_Helper_FilterResults!$A$1)),
    INDEX(_xlfn.ANCHORARRAY(_Helper_FilterResults!$A$1), ROW()-ROW($D$8)+1, 11),
    ""
)</f>
        <v>No</v>
      </c>
      <c r="O499" s="28" t="str" cm="1">
        <f t="array" ref="O499">IF(
    ROW()-ROW($D$8)+1 &lt;= ROWS(_xlfn.ANCHORARRAY(_Helper_FilterResults!$A$1)),
    INDEX(_xlfn.ANCHORARRAY(_Helper_FilterResults!$A$1), ROW()-ROW($D$8)+1, 12),
    ""
)</f>
        <v>NA</v>
      </c>
      <c r="P499" s="33" t="str" cm="1">
        <f t="array" ref="P499">IF(
    ROW()-ROW($D$8)+1 &lt;= ROWS(_xlfn.ANCHORARRAY(_Helper_FilterResults!$A$1)),
    INDEX(_xlfn.ANCHORARRAY(_Helper_FilterResults!$A$1), ROW()-ROW($D$8)+1, 13),
    ""
)</f>
        <v>General Acute Care Hospital</v>
      </c>
      <c r="Q499" s="33" t="str" cm="1">
        <f t="array" ref="Q499">IF(
    ROW()-ROW($D$8)+1 &lt;= ROWS(_xlfn.ANCHORARRAY(_Helper_FilterResults!$A$1)),
    INDEX(_xlfn.ANCHORARRAY(_Helper_FilterResults!$A$1), ROW()-ROW($D$8)+1, 14),
    ""
)</f>
        <v>Non-Profit Corporation</v>
      </c>
    </row>
    <row r="500" spans="4:17" x14ac:dyDescent="0.3">
      <c r="D500" s="5" cm="1">
        <f t="array" ref="D500">IF(
    ROW()-ROW($D$8)+1 &lt;= ROWS(_xlfn.ANCHORARRAY(_Helper_FilterResults!$A$1)),
    INDEX(_xlfn.ANCHORARRAY(_Helper_FilterResults!$A$1), ROW()-ROW($D$8)+1, 1),
    ""
)</f>
        <v>106560481</v>
      </c>
      <c r="E500" s="5" t="str" cm="1">
        <f t="array" ref="E500">IF(
    ROW()-ROW($D$8)+1 &lt;= ROWS(_xlfn.ANCHORARRAY(_Helper_FilterResults!$A$1)),
    INDEX(_xlfn.ANCHORARRAY(_Helper_FilterResults!$A$1), ROW()-ROW($D$8)+1, 2),
    ""
)</f>
        <v>VENTURA COUNTY MEDICAL CENTER</v>
      </c>
      <c r="F500" s="5" t="str" cm="1">
        <f t="array" ref="F500">IF(
    ROW()-ROW($D$8)+1 &lt;= ROWS(_xlfn.ANCHORARRAY(_Helper_FilterResults!$A$1)),
    INDEX(_xlfn.ANCHORARRAY(_Helper_FilterResults!$A$1), ROW()-ROW($D$8)+1, 3),
    ""
)</f>
        <v>300 HILLMONT AVE</v>
      </c>
      <c r="G500" s="5" t="str" cm="1">
        <f t="array" ref="G500">IF(
    ROW()-ROW($D$8)+1 &lt;= ROWS(_xlfn.ANCHORARRAY(_Helper_FilterResults!$A$1)),
    INDEX(_xlfn.ANCHORARRAY(_Helper_FilterResults!$A$1), ROW()-ROW($D$8)+1, 4),
    ""
)</f>
        <v>VENTURA</v>
      </c>
      <c r="H500" s="5" cm="1">
        <f t="array" ref="H500">IF(
    ROW()-ROW($D$8)+1 &lt;= ROWS(_xlfn.ANCHORARRAY(_Helper_FilterResults!$A$1)),
    INDEX(_xlfn.ANCHORARRAY(_Helper_FilterResults!$A$1), ROW()-ROW($D$8)+1, 5),
    ""
)</f>
        <v>93003</v>
      </c>
      <c r="I500" s="28" t="str" cm="1">
        <f t="array" ref="I500">IF(
    ROW()-ROW($D$8)+1 &lt;= ROWS(_xlfn.ANCHORARRAY(_Helper_FilterResults!$A$1)),
    INDEX(_xlfn.ANCHORARRAY(_Helper_FilterResults!$A$1), ROW()-ROW($D$8)+1, 6),
    ""
)</f>
        <v>District 38</v>
      </c>
      <c r="J500" s="28" t="str" cm="1">
        <f t="array" ref="J500">IF(
    ROW()-ROW($D$8)+1 &lt;= ROWS(_xlfn.ANCHORARRAY(_Helper_FilterResults!$A$1)),
    INDEX(_xlfn.ANCHORARRAY(_Helper_FilterResults!$A$1), ROW()-ROW($D$8)+1, 7),
    ""
)</f>
        <v>District 21</v>
      </c>
      <c r="K500" s="28" t="str" cm="1">
        <f t="array" ref="K500">IF(
    ROW()-ROW($D$8)+1 &lt;= ROWS(_xlfn.ANCHORARRAY(_Helper_FilterResults!$A$1)),
    INDEX(_xlfn.ANCHORARRAY(_Helper_FilterResults!$A$1), ROW()-ROW($D$8)+1, 8),
    ""
)</f>
        <v>District 24</v>
      </c>
      <c r="L500" s="28" t="str" cm="1">
        <f t="array" ref="L500">IF(
    ROW()-ROW($D$8)+1 &lt;= ROWS(_xlfn.ANCHORARRAY(_Helper_FilterResults!$A$1)),
    INDEX(_xlfn.ANCHORARRAY(_Helper_FilterResults!$A$1), ROW()-ROW($D$8)+1, 9),
    ""
)</f>
        <v>District 24</v>
      </c>
      <c r="M500" s="28" t="str" cm="1">
        <f t="array" ref="M500">IF(
    ROW()-ROW($D$8)+1 &lt;= ROWS(_xlfn.ANCHORARRAY(_Helper_FilterResults!$A$1)),
    INDEX(_xlfn.ANCHORARRAY(_Helper_FilterResults!$A$1), ROW()-ROW($D$8)+1, 10),
    ""
)</f>
        <v>No</v>
      </c>
      <c r="N500" s="34" t="str" cm="1">
        <f t="array" ref="N500">IF(
    ROW()-ROW($D$8)+1 &lt;= ROWS(_xlfn.ANCHORARRAY(_Helper_FilterResults!$A$1)),
    INDEX(_xlfn.ANCHORARRAY(_Helper_FilterResults!$A$1), ROW()-ROW($D$8)+1, 11),
    ""
)</f>
        <v>No</v>
      </c>
      <c r="O500" s="28" t="str" cm="1">
        <f t="array" ref="O500">IF(
    ROW()-ROW($D$8)+1 &lt;= ROWS(_xlfn.ANCHORARRAY(_Helper_FilterResults!$A$1)),
    INDEX(_xlfn.ANCHORARRAY(_Helper_FilterResults!$A$1), ROW()-ROW($D$8)+1, 12),
    ""
)</f>
        <v>Level II</v>
      </c>
      <c r="P500" s="33" t="str" cm="1">
        <f t="array" ref="P500">IF(
    ROW()-ROW($D$8)+1 &lt;= ROWS(_xlfn.ANCHORARRAY(_Helper_FilterResults!$A$1)),
    INDEX(_xlfn.ANCHORARRAY(_Helper_FilterResults!$A$1), ROW()-ROW($D$8)+1, 13),
    ""
)</f>
        <v>General Acute Care Hospital</v>
      </c>
      <c r="Q500" s="33" t="str" cm="1">
        <f t="array" ref="Q500">IF(
    ROW()-ROW($D$8)+1 &lt;= ROWS(_xlfn.ANCHORARRAY(_Helper_FilterResults!$A$1)),
    INDEX(_xlfn.ANCHORARRAY(_Helper_FilterResults!$A$1), ROW()-ROW($D$8)+1, 14),
    ""
)</f>
        <v>City or County</v>
      </c>
    </row>
    <row r="501" spans="4:17" x14ac:dyDescent="0.3">
      <c r="D501" s="5" cm="1">
        <f t="array" ref="D501">IF(
    ROW()-ROW($D$8)+1 &lt;= ROWS(_xlfn.ANCHORARRAY(_Helper_FilterResults!$A$1)),
    INDEX(_xlfn.ANCHORARRAY(_Helper_FilterResults!$A$1), ROW()-ROW($D$8)+1, 1),
    ""
)</f>
        <v>106560492</v>
      </c>
      <c r="E501" s="5" t="str" cm="1">
        <f t="array" ref="E501">IF(
    ROW()-ROW($D$8)+1 &lt;= ROWS(_xlfn.ANCHORARRAY(_Helper_FilterResults!$A$1)),
    INDEX(_xlfn.ANCHORARRAY(_Helper_FilterResults!$A$1), ROW()-ROW($D$8)+1, 2),
    ""
)</f>
        <v>LOS ROBLES HOSPITAL &amp; MEDICAL CENTER</v>
      </c>
      <c r="F501" s="5" t="str" cm="1">
        <f t="array" ref="F501">IF(
    ROW()-ROW($D$8)+1 &lt;= ROWS(_xlfn.ANCHORARRAY(_Helper_FilterResults!$A$1)),
    INDEX(_xlfn.ANCHORARRAY(_Helper_FilterResults!$A$1), ROW()-ROW($D$8)+1, 3),
    ""
)</f>
        <v>215 WEST JANSS ROAD</v>
      </c>
      <c r="G501" s="5" t="str" cm="1">
        <f t="array" ref="G501">IF(
    ROW()-ROW($D$8)+1 &lt;= ROWS(_xlfn.ANCHORARRAY(_Helper_FilterResults!$A$1)),
    INDEX(_xlfn.ANCHORARRAY(_Helper_FilterResults!$A$1), ROW()-ROW($D$8)+1, 4),
    ""
)</f>
        <v>THOUSAND OAKS</v>
      </c>
      <c r="H501" s="5" cm="1">
        <f t="array" ref="H501">IF(
    ROW()-ROW($D$8)+1 &lt;= ROWS(_xlfn.ANCHORARRAY(_Helper_FilterResults!$A$1)),
    INDEX(_xlfn.ANCHORARRAY(_Helper_FilterResults!$A$1), ROW()-ROW($D$8)+1, 5),
    ""
)</f>
        <v>91360</v>
      </c>
      <c r="I501" s="28" t="str" cm="1">
        <f t="array" ref="I501">IF(
    ROW()-ROW($D$8)+1 &lt;= ROWS(_xlfn.ANCHORARRAY(_Helper_FilterResults!$A$1)),
    INDEX(_xlfn.ANCHORARRAY(_Helper_FilterResults!$A$1), ROW()-ROW($D$8)+1, 6),
    ""
)</f>
        <v>District 42</v>
      </c>
      <c r="J501" s="28" t="str" cm="1">
        <f t="array" ref="J501">IF(
    ROW()-ROW($D$8)+1 &lt;= ROWS(_xlfn.ANCHORARRAY(_Helper_FilterResults!$A$1)),
    INDEX(_xlfn.ANCHORARRAY(_Helper_FilterResults!$A$1), ROW()-ROW($D$8)+1, 7),
    ""
)</f>
        <v>District 27</v>
      </c>
      <c r="K501" s="28" t="str" cm="1">
        <f t="array" ref="K501">IF(
    ROW()-ROW($D$8)+1 &lt;= ROWS(_xlfn.ANCHORARRAY(_Helper_FilterResults!$A$1)),
    INDEX(_xlfn.ANCHORARRAY(_Helper_FilterResults!$A$1), ROW()-ROW($D$8)+1, 8),
    ""
)</f>
        <v>District 26</v>
      </c>
      <c r="L501" s="28" t="str" cm="1">
        <f t="array" ref="L501">IF(
    ROW()-ROW($D$8)+1 &lt;= ROWS(_xlfn.ANCHORARRAY(_Helper_FilterResults!$A$1)),
    INDEX(_xlfn.ANCHORARRAY(_Helper_FilterResults!$A$1), ROW()-ROW($D$8)+1, 9),
    ""
)</f>
        <v>District 26</v>
      </c>
      <c r="M501" s="28" t="str" cm="1">
        <f t="array" ref="M501">IF(
    ROW()-ROW($D$8)+1 &lt;= ROWS(_xlfn.ANCHORARRAY(_Helper_FilterResults!$A$1)),
    INDEX(_xlfn.ANCHORARRAY(_Helper_FilterResults!$A$1), ROW()-ROW($D$8)+1, 10),
    ""
)</f>
        <v>No</v>
      </c>
      <c r="N501" s="34" t="str" cm="1">
        <f t="array" ref="N501">IF(
    ROW()-ROW($D$8)+1 &lt;= ROWS(_xlfn.ANCHORARRAY(_Helper_FilterResults!$A$1)),
    INDEX(_xlfn.ANCHORARRAY(_Helper_FilterResults!$A$1), ROW()-ROW($D$8)+1, 11),
    ""
)</f>
        <v>No</v>
      </c>
      <c r="O501" s="28" t="str" cm="1">
        <f t="array" ref="O501">IF(
    ROW()-ROW($D$8)+1 &lt;= ROWS(_xlfn.ANCHORARRAY(_Helper_FilterResults!$A$1)),
    INDEX(_xlfn.ANCHORARRAY(_Helper_FilterResults!$A$1), ROW()-ROW($D$8)+1, 12),
    ""
)</f>
        <v>Level II</v>
      </c>
      <c r="P501" s="33" t="str" cm="1">
        <f t="array" ref="P501">IF(
    ROW()-ROW($D$8)+1 &lt;= ROWS(_xlfn.ANCHORARRAY(_Helper_FilterResults!$A$1)),
    INDEX(_xlfn.ANCHORARRAY(_Helper_FilterResults!$A$1), ROW()-ROW($D$8)+1, 13),
    ""
)</f>
        <v>General Acute Care Hospital</v>
      </c>
      <c r="Q501" s="33" t="str" cm="1">
        <f t="array" ref="Q501">IF(
    ROW()-ROW($D$8)+1 &lt;= ROWS(_xlfn.ANCHORARRAY(_Helper_FilterResults!$A$1)),
    INDEX(_xlfn.ANCHORARRAY(_Helper_FilterResults!$A$1), ROW()-ROW($D$8)+1, 14),
    ""
)</f>
        <v>Investor - Corporation</v>
      </c>
    </row>
    <row r="502" spans="4:17" x14ac:dyDescent="0.3">
      <c r="D502" s="5" cm="1">
        <f t="array" ref="D502">IF(
    ROW()-ROW($D$8)+1 &lt;= ROWS(_xlfn.ANCHORARRAY(_Helper_FilterResults!$A$1)),
    INDEX(_xlfn.ANCHORARRAY(_Helper_FilterResults!$A$1), ROW()-ROW($D$8)+1, 1),
    ""
)</f>
        <v>106560501</v>
      </c>
      <c r="E502" s="5" t="str" cm="1">
        <f t="array" ref="E502">IF(
    ROW()-ROW($D$8)+1 &lt;= ROWS(_xlfn.ANCHORARRAY(_Helper_FilterResults!$A$1)),
    INDEX(_xlfn.ANCHORARRAY(_Helper_FilterResults!$A$1), ROW()-ROW($D$8)+1, 2),
    ""
)</f>
        <v>COMMUNITY MEMORIAL HOSPITAL - OJAI</v>
      </c>
      <c r="F502" s="5" t="str" cm="1">
        <f t="array" ref="F502">IF(
    ROW()-ROW($D$8)+1 &lt;= ROWS(_xlfn.ANCHORARRAY(_Helper_FilterResults!$A$1)),
    INDEX(_xlfn.ANCHORARRAY(_Helper_FilterResults!$A$1), ROW()-ROW($D$8)+1, 3),
    ""
)</f>
        <v>1306 MARICOPA HIGHWAY</v>
      </c>
      <c r="G502" s="5" t="str" cm="1">
        <f t="array" ref="G502">IF(
    ROW()-ROW($D$8)+1 &lt;= ROWS(_xlfn.ANCHORARRAY(_Helper_FilterResults!$A$1)),
    INDEX(_xlfn.ANCHORARRAY(_Helper_FilterResults!$A$1), ROW()-ROW($D$8)+1, 4),
    ""
)</f>
        <v>OJAI</v>
      </c>
      <c r="H502" s="5" cm="1">
        <f t="array" ref="H502">IF(
    ROW()-ROW($D$8)+1 &lt;= ROWS(_xlfn.ANCHORARRAY(_Helper_FilterResults!$A$1)),
    INDEX(_xlfn.ANCHORARRAY(_Helper_FilterResults!$A$1), ROW()-ROW($D$8)+1, 5),
    ""
)</f>
        <v>93023</v>
      </c>
      <c r="I502" s="28" t="str" cm="1">
        <f t="array" ref="I502">IF(
    ROW()-ROW($D$8)+1 &lt;= ROWS(_xlfn.ANCHORARRAY(_Helper_FilterResults!$A$1)),
    INDEX(_xlfn.ANCHORARRAY(_Helper_FilterResults!$A$1), ROW()-ROW($D$8)+1, 6),
    ""
)</f>
        <v>District 38</v>
      </c>
      <c r="J502" s="28" t="str" cm="1">
        <f t="array" ref="J502">IF(
    ROW()-ROW($D$8)+1 &lt;= ROWS(_xlfn.ANCHORARRAY(_Helper_FilterResults!$A$1)),
    INDEX(_xlfn.ANCHORARRAY(_Helper_FilterResults!$A$1), ROW()-ROW($D$8)+1, 7),
    ""
)</f>
        <v>District 21</v>
      </c>
      <c r="K502" s="28" t="str" cm="1">
        <f t="array" ref="K502">IF(
    ROW()-ROW($D$8)+1 &lt;= ROWS(_xlfn.ANCHORARRAY(_Helper_FilterResults!$A$1)),
    INDEX(_xlfn.ANCHORARRAY(_Helper_FilterResults!$A$1), ROW()-ROW($D$8)+1, 8),
    ""
)</f>
        <v>District 24</v>
      </c>
      <c r="L502" s="28" t="str" cm="1">
        <f t="array" ref="L502">IF(
    ROW()-ROW($D$8)+1 &lt;= ROWS(_xlfn.ANCHORARRAY(_Helper_FilterResults!$A$1)),
    INDEX(_xlfn.ANCHORARRAY(_Helper_FilterResults!$A$1), ROW()-ROW($D$8)+1, 9),
    ""
)</f>
        <v>District 24</v>
      </c>
      <c r="M502" s="28" t="str" cm="1">
        <f t="array" ref="M502">IF(
    ROW()-ROW($D$8)+1 &lt;= ROWS(_xlfn.ANCHORARRAY(_Helper_FilterResults!$A$1)),
    INDEX(_xlfn.ANCHORARRAY(_Helper_FilterResults!$A$1), ROW()-ROW($D$8)+1, 10),
    ""
)</f>
        <v>No</v>
      </c>
      <c r="N502" s="34" t="str" cm="1">
        <f t="array" ref="N502">IF(
    ROW()-ROW($D$8)+1 &lt;= ROWS(_xlfn.ANCHORARRAY(_Helper_FilterResults!$A$1)),
    INDEX(_xlfn.ANCHORARRAY(_Helper_FilterResults!$A$1), ROW()-ROW($D$8)+1, 11),
    ""
)</f>
        <v>Yes</v>
      </c>
      <c r="O502" s="28" t="str" cm="1">
        <f t="array" ref="O502">IF(
    ROW()-ROW($D$8)+1 &lt;= ROWS(_xlfn.ANCHORARRAY(_Helper_FilterResults!$A$1)),
    INDEX(_xlfn.ANCHORARRAY(_Helper_FilterResults!$A$1), ROW()-ROW($D$8)+1, 12),
    ""
)</f>
        <v>NA</v>
      </c>
      <c r="P502" s="33" t="str" cm="1">
        <f t="array" ref="P502">IF(
    ROW()-ROW($D$8)+1 &lt;= ROWS(_xlfn.ANCHORARRAY(_Helper_FilterResults!$A$1)),
    INDEX(_xlfn.ANCHORARRAY(_Helper_FilterResults!$A$1), ROW()-ROW($D$8)+1, 13),
    ""
)</f>
        <v>General Acute Care Hospital</v>
      </c>
      <c r="Q502" s="33" t="str" cm="1">
        <f t="array" ref="Q502">IF(
    ROW()-ROW($D$8)+1 &lt;= ROWS(_xlfn.ANCHORARRAY(_Helper_FilterResults!$A$1)),
    INDEX(_xlfn.ANCHORARRAY(_Helper_FilterResults!$A$1), ROW()-ROW($D$8)+1, 14),
    ""
)</f>
        <v>Non-Profit Corporation</v>
      </c>
    </row>
    <row r="503" spans="4:17" x14ac:dyDescent="0.3">
      <c r="D503" s="5" cm="1">
        <f t="array" ref="D503">IF(
    ROW()-ROW($D$8)+1 &lt;= ROWS(_xlfn.ANCHORARRAY(_Helper_FilterResults!$A$1)),
    INDEX(_xlfn.ANCHORARRAY(_Helper_FilterResults!$A$1), ROW()-ROW($D$8)+1, 1),
    ""
)</f>
        <v>106560508</v>
      </c>
      <c r="E503" s="5" t="str" cm="1">
        <f t="array" ref="E503">IF(
    ROW()-ROW($D$8)+1 &lt;= ROWS(_xlfn.ANCHORARRAY(_Helper_FilterResults!$A$1)),
    INDEX(_xlfn.ANCHORARRAY(_Helper_FilterResults!$A$1), ROW()-ROW($D$8)+1, 2),
    ""
)</f>
        <v>ST. JOHN'S HOSPITAL CAMARILLO</v>
      </c>
      <c r="F503" s="5" t="str" cm="1">
        <f t="array" ref="F503">IF(
    ROW()-ROW($D$8)+1 &lt;= ROWS(_xlfn.ANCHORARRAY(_Helper_FilterResults!$A$1)),
    INDEX(_xlfn.ANCHORARRAY(_Helper_FilterResults!$A$1), ROW()-ROW($D$8)+1, 3),
    ""
)</f>
        <v>2309 ANTONIO AVENUE</v>
      </c>
      <c r="G503" s="5" t="str" cm="1">
        <f t="array" ref="G503">IF(
    ROW()-ROW($D$8)+1 &lt;= ROWS(_xlfn.ANCHORARRAY(_Helper_FilterResults!$A$1)),
    INDEX(_xlfn.ANCHORARRAY(_Helper_FilterResults!$A$1), ROW()-ROW($D$8)+1, 4),
    ""
)</f>
        <v>CAMARILLO</v>
      </c>
      <c r="H503" s="5" cm="1">
        <f t="array" ref="H503">IF(
    ROW()-ROW($D$8)+1 &lt;= ROWS(_xlfn.ANCHORARRAY(_Helper_FilterResults!$A$1)),
    INDEX(_xlfn.ANCHORARRAY(_Helper_FilterResults!$A$1), ROW()-ROW($D$8)+1, 5),
    ""
)</f>
        <v>93010</v>
      </c>
      <c r="I503" s="28" t="str" cm="1">
        <f t="array" ref="I503">IF(
    ROW()-ROW($D$8)+1 &lt;= ROWS(_xlfn.ANCHORARRAY(_Helper_FilterResults!$A$1)),
    INDEX(_xlfn.ANCHORARRAY(_Helper_FilterResults!$A$1), ROW()-ROW($D$8)+1, 6),
    ""
)</f>
        <v>District 38</v>
      </c>
      <c r="J503" s="28" t="str" cm="1">
        <f t="array" ref="J503">IF(
    ROW()-ROW($D$8)+1 &lt;= ROWS(_xlfn.ANCHORARRAY(_Helper_FilterResults!$A$1)),
    INDEX(_xlfn.ANCHORARRAY(_Helper_FilterResults!$A$1), ROW()-ROW($D$8)+1, 7),
    ""
)</f>
        <v>District 21</v>
      </c>
      <c r="K503" s="28" t="str" cm="1">
        <f t="array" ref="K503">IF(
    ROW()-ROW($D$8)+1 &lt;= ROWS(_xlfn.ANCHORARRAY(_Helper_FilterResults!$A$1)),
    INDEX(_xlfn.ANCHORARRAY(_Helper_FilterResults!$A$1), ROW()-ROW($D$8)+1, 8),
    ""
)</f>
        <v>District 26</v>
      </c>
      <c r="L503" s="28" t="str" cm="1">
        <f t="array" ref="L503">IF(
    ROW()-ROW($D$8)+1 &lt;= ROWS(_xlfn.ANCHORARRAY(_Helper_FilterResults!$A$1)),
    INDEX(_xlfn.ANCHORARRAY(_Helper_FilterResults!$A$1), ROW()-ROW($D$8)+1, 9),
    ""
)</f>
        <v>District 26</v>
      </c>
      <c r="M503" s="28" t="str" cm="1">
        <f t="array" ref="M503">IF(
    ROW()-ROW($D$8)+1 &lt;= ROWS(_xlfn.ANCHORARRAY(_Helper_FilterResults!$A$1)),
    INDEX(_xlfn.ANCHORARRAY(_Helper_FilterResults!$A$1), ROW()-ROW($D$8)+1, 10),
    ""
)</f>
        <v>No</v>
      </c>
      <c r="N503" s="34" t="str" cm="1">
        <f t="array" ref="N503">IF(
    ROW()-ROW($D$8)+1 &lt;= ROWS(_xlfn.ANCHORARRAY(_Helper_FilterResults!$A$1)),
    INDEX(_xlfn.ANCHORARRAY(_Helper_FilterResults!$A$1), ROW()-ROW($D$8)+1, 11),
    ""
)</f>
        <v>No</v>
      </c>
      <c r="O503" s="28" t="str" cm="1">
        <f t="array" ref="O503">IF(
    ROW()-ROW($D$8)+1 &lt;= ROWS(_xlfn.ANCHORARRAY(_Helper_FilterResults!$A$1)),
    INDEX(_xlfn.ANCHORARRAY(_Helper_FilterResults!$A$1), ROW()-ROW($D$8)+1, 12),
    ""
)</f>
        <v>NA</v>
      </c>
      <c r="P503" s="33" t="str" cm="1">
        <f t="array" ref="P503">IF(
    ROW()-ROW($D$8)+1 &lt;= ROWS(_xlfn.ANCHORARRAY(_Helper_FilterResults!$A$1)),
    INDEX(_xlfn.ANCHORARRAY(_Helper_FilterResults!$A$1), ROW()-ROW($D$8)+1, 13),
    ""
)</f>
        <v>General Acute Care Hospital</v>
      </c>
      <c r="Q503" s="33" t="str" cm="1">
        <f t="array" ref="Q503">IF(
    ROW()-ROW($D$8)+1 &lt;= ROWS(_xlfn.ANCHORARRAY(_Helper_FilterResults!$A$1)),
    INDEX(_xlfn.ANCHORARRAY(_Helper_FilterResults!$A$1), ROW()-ROW($D$8)+1, 14),
    ""
)</f>
        <v>Non-Profit Corporation</v>
      </c>
    </row>
    <row r="504" spans="4:17" x14ac:dyDescent="0.3">
      <c r="D504" s="5" cm="1">
        <f t="array" ref="D504">IF(
    ROW()-ROW($D$8)+1 &lt;= ROWS(_xlfn.ANCHORARRAY(_Helper_FilterResults!$A$1)),
    INDEX(_xlfn.ANCHORARRAY(_Helper_FilterResults!$A$1), ROW()-ROW($D$8)+1, 1),
    ""
)</f>
        <v>106560521</v>
      </c>
      <c r="E504" s="5" t="str" cm="1">
        <f t="array" ref="E504">IF(
    ROW()-ROW($D$8)+1 &lt;= ROWS(_xlfn.ANCHORARRAY(_Helper_FilterResults!$A$1)),
    INDEX(_xlfn.ANCHORARRAY(_Helper_FilterResults!$A$1), ROW()-ROW($D$8)+1, 2),
    ""
)</f>
        <v>VENTURA COUNTY MEDICAL CENTER - SANTA PAULA HOSPITAL</v>
      </c>
      <c r="F504" s="5" t="str" cm="1">
        <f t="array" ref="F504">IF(
    ROW()-ROW($D$8)+1 &lt;= ROWS(_xlfn.ANCHORARRAY(_Helper_FilterResults!$A$1)),
    INDEX(_xlfn.ANCHORARRAY(_Helper_FilterResults!$A$1), ROW()-ROW($D$8)+1, 3),
    ""
)</f>
        <v>825 NORTH 10TH STREET</v>
      </c>
      <c r="G504" s="5" t="str" cm="1">
        <f t="array" ref="G504">IF(
    ROW()-ROW($D$8)+1 &lt;= ROWS(_xlfn.ANCHORARRAY(_Helper_FilterResults!$A$1)),
    INDEX(_xlfn.ANCHORARRAY(_Helper_FilterResults!$A$1), ROW()-ROW($D$8)+1, 4),
    ""
)</f>
        <v>SANTA PAULA</v>
      </c>
      <c r="H504" s="5" cm="1">
        <f t="array" ref="H504">IF(
    ROW()-ROW($D$8)+1 &lt;= ROWS(_xlfn.ANCHORARRAY(_Helper_FilterResults!$A$1)),
    INDEX(_xlfn.ANCHORARRAY(_Helper_FilterResults!$A$1), ROW()-ROW($D$8)+1, 5),
    ""
)</f>
        <v>93060</v>
      </c>
      <c r="I504" s="28" t="str" cm="1">
        <f t="array" ref="I504">IF(
    ROW()-ROW($D$8)+1 &lt;= ROWS(_xlfn.ANCHORARRAY(_Helper_FilterResults!$A$1)),
    INDEX(_xlfn.ANCHORARRAY(_Helper_FilterResults!$A$1), ROW()-ROW($D$8)+1, 6),
    ""
)</f>
        <v>District 38</v>
      </c>
      <c r="J504" s="28" t="str" cm="1">
        <f t="array" ref="J504">IF(
    ROW()-ROW($D$8)+1 &lt;= ROWS(_xlfn.ANCHORARRAY(_Helper_FilterResults!$A$1)),
    INDEX(_xlfn.ANCHORARRAY(_Helper_FilterResults!$A$1), ROW()-ROW($D$8)+1, 7),
    ""
)</f>
        <v>District 21</v>
      </c>
      <c r="K504" s="28" t="str" cm="1">
        <f t="array" ref="K504">IF(
    ROW()-ROW($D$8)+1 &lt;= ROWS(_xlfn.ANCHORARRAY(_Helper_FilterResults!$A$1)),
    INDEX(_xlfn.ANCHORARRAY(_Helper_FilterResults!$A$1), ROW()-ROW($D$8)+1, 8),
    ""
)</f>
        <v>District 26</v>
      </c>
      <c r="L504" s="28" t="str" cm="1">
        <f t="array" ref="L504">IF(
    ROW()-ROW($D$8)+1 &lt;= ROWS(_xlfn.ANCHORARRAY(_Helper_FilterResults!$A$1)),
    INDEX(_xlfn.ANCHORARRAY(_Helper_FilterResults!$A$1), ROW()-ROW($D$8)+1, 9),
    ""
)</f>
        <v>District 26</v>
      </c>
      <c r="M504" s="28" t="str" cm="1">
        <f t="array" ref="M504">IF(
    ROW()-ROW($D$8)+1 &lt;= ROWS(_xlfn.ANCHORARRAY(_Helper_FilterResults!$A$1)),
    INDEX(_xlfn.ANCHORARRAY(_Helper_FilterResults!$A$1), ROW()-ROW($D$8)+1, 10),
    ""
)</f>
        <v>No</v>
      </c>
      <c r="N504" s="34" t="str" cm="1">
        <f t="array" ref="N504">IF(
    ROW()-ROW($D$8)+1 &lt;= ROWS(_xlfn.ANCHORARRAY(_Helper_FilterResults!$A$1)),
    INDEX(_xlfn.ANCHORARRAY(_Helper_FilterResults!$A$1), ROW()-ROW($D$8)+1, 11),
    ""
)</f>
        <v>No</v>
      </c>
      <c r="O504" s="28" t="str" cm="1">
        <f t="array" ref="O504">IF(
    ROW()-ROW($D$8)+1 &lt;= ROWS(_xlfn.ANCHORARRAY(_Helper_FilterResults!$A$1)),
    INDEX(_xlfn.ANCHORARRAY(_Helper_FilterResults!$A$1), ROW()-ROW($D$8)+1, 12),
    ""
)</f>
        <v>NA</v>
      </c>
      <c r="P504" s="33" t="str" cm="1">
        <f t="array" ref="P504">IF(
    ROW()-ROW($D$8)+1 &lt;= ROWS(_xlfn.ANCHORARRAY(_Helper_FilterResults!$A$1)),
    INDEX(_xlfn.ANCHORARRAY(_Helper_FilterResults!$A$1), ROW()-ROW($D$8)+1, 13),
    ""
)</f>
        <v>General Acute Care Hospital</v>
      </c>
      <c r="Q504" s="33" t="str" cm="1">
        <f t="array" ref="Q504">IF(
    ROW()-ROW($D$8)+1 &lt;= ROWS(_xlfn.ANCHORARRAY(_Helper_FilterResults!$A$1)),
    INDEX(_xlfn.ANCHORARRAY(_Helper_FilterResults!$A$1), ROW()-ROW($D$8)+1, 14),
    ""
)</f>
        <v>City or County</v>
      </c>
    </row>
    <row r="505" spans="4:17" x14ac:dyDescent="0.3">
      <c r="D505" s="5" cm="1">
        <f t="array" ref="D505">IF(
    ROW()-ROW($D$8)+1 &lt;= ROWS(_xlfn.ANCHORARRAY(_Helper_FilterResults!$A$1)),
    INDEX(_xlfn.ANCHORARRAY(_Helper_FilterResults!$A$1), ROW()-ROW($D$8)+1, 1),
    ""
)</f>
        <v>106560525</v>
      </c>
      <c r="E505" s="5" t="str" cm="1">
        <f t="array" ref="E505">IF(
    ROW()-ROW($D$8)+1 &lt;= ROWS(_xlfn.ANCHORARRAY(_Helper_FilterResults!$A$1)),
    INDEX(_xlfn.ANCHORARRAY(_Helper_FilterResults!$A$1), ROW()-ROW($D$8)+1, 2),
    ""
)</f>
        <v>ADVENTIST HEALTH SIMI VALLEY</v>
      </c>
      <c r="F505" s="5" t="str" cm="1">
        <f t="array" ref="F505">IF(
    ROW()-ROW($D$8)+1 &lt;= ROWS(_xlfn.ANCHORARRAY(_Helper_FilterResults!$A$1)),
    INDEX(_xlfn.ANCHORARRAY(_Helper_FilterResults!$A$1), ROW()-ROW($D$8)+1, 3),
    ""
)</f>
        <v>2975 SYCAMORE DRIVE</v>
      </c>
      <c r="G505" s="5" t="str" cm="1">
        <f t="array" ref="G505">IF(
    ROW()-ROW($D$8)+1 &lt;= ROWS(_xlfn.ANCHORARRAY(_Helper_FilterResults!$A$1)),
    INDEX(_xlfn.ANCHORARRAY(_Helper_FilterResults!$A$1), ROW()-ROW($D$8)+1, 4),
    ""
)</f>
        <v>SIMI VALLEY</v>
      </c>
      <c r="H505" s="5" cm="1">
        <f t="array" ref="H505">IF(
    ROW()-ROW($D$8)+1 &lt;= ROWS(_xlfn.ANCHORARRAY(_Helper_FilterResults!$A$1)),
    INDEX(_xlfn.ANCHORARRAY(_Helper_FilterResults!$A$1), ROW()-ROW($D$8)+1, 5),
    ""
)</f>
        <v>93065</v>
      </c>
      <c r="I505" s="28" t="str" cm="1">
        <f t="array" ref="I505">IF(
    ROW()-ROW($D$8)+1 &lt;= ROWS(_xlfn.ANCHORARRAY(_Helper_FilterResults!$A$1)),
    INDEX(_xlfn.ANCHORARRAY(_Helper_FilterResults!$A$1), ROW()-ROW($D$8)+1, 6),
    ""
)</f>
        <v>District 42</v>
      </c>
      <c r="J505" s="28" t="str" cm="1">
        <f t="array" ref="J505">IF(
    ROW()-ROW($D$8)+1 &lt;= ROWS(_xlfn.ANCHORARRAY(_Helper_FilterResults!$A$1)),
    INDEX(_xlfn.ANCHORARRAY(_Helper_FilterResults!$A$1), ROW()-ROW($D$8)+1, 7),
    ""
)</f>
        <v>District 27</v>
      </c>
      <c r="K505" s="28" t="str" cm="1">
        <f t="array" ref="K505">IF(
    ROW()-ROW($D$8)+1 &lt;= ROWS(_xlfn.ANCHORARRAY(_Helper_FilterResults!$A$1)),
    INDEX(_xlfn.ANCHORARRAY(_Helper_FilterResults!$A$1), ROW()-ROW($D$8)+1, 8),
    ""
)</f>
        <v>District 26</v>
      </c>
      <c r="L505" s="28" t="str" cm="1">
        <f t="array" ref="L505">IF(
    ROW()-ROW($D$8)+1 &lt;= ROWS(_xlfn.ANCHORARRAY(_Helper_FilterResults!$A$1)),
    INDEX(_xlfn.ANCHORARRAY(_Helper_FilterResults!$A$1), ROW()-ROW($D$8)+1, 9),
    ""
)</f>
        <v>District 32</v>
      </c>
      <c r="M505" s="28" t="str" cm="1">
        <f t="array" ref="M505">IF(
    ROW()-ROW($D$8)+1 &lt;= ROWS(_xlfn.ANCHORARRAY(_Helper_FilterResults!$A$1)),
    INDEX(_xlfn.ANCHORARRAY(_Helper_FilterResults!$A$1), ROW()-ROW($D$8)+1, 10),
    ""
)</f>
        <v>No</v>
      </c>
      <c r="N505" s="34" t="str" cm="1">
        <f t="array" ref="N505">IF(
    ROW()-ROW($D$8)+1 &lt;= ROWS(_xlfn.ANCHORARRAY(_Helper_FilterResults!$A$1)),
    INDEX(_xlfn.ANCHORARRAY(_Helper_FilterResults!$A$1), ROW()-ROW($D$8)+1, 11),
    ""
)</f>
        <v>No</v>
      </c>
      <c r="O505" s="28" t="str" cm="1">
        <f t="array" ref="O505">IF(
    ROW()-ROW($D$8)+1 &lt;= ROWS(_xlfn.ANCHORARRAY(_Helper_FilterResults!$A$1)),
    INDEX(_xlfn.ANCHORARRAY(_Helper_FilterResults!$A$1), ROW()-ROW($D$8)+1, 12),
    ""
)</f>
        <v>NA</v>
      </c>
      <c r="P505" s="33" t="str" cm="1">
        <f t="array" ref="P505">IF(
    ROW()-ROW($D$8)+1 &lt;= ROWS(_xlfn.ANCHORARRAY(_Helper_FilterResults!$A$1)),
    INDEX(_xlfn.ANCHORARRAY(_Helper_FilterResults!$A$1), ROW()-ROW($D$8)+1, 13),
    ""
)</f>
        <v>General Acute Care Hospital</v>
      </c>
      <c r="Q505" s="33" t="str" cm="1">
        <f t="array" ref="Q505">IF(
    ROW()-ROW($D$8)+1 &lt;= ROWS(_xlfn.ANCHORARRAY(_Helper_FilterResults!$A$1)),
    INDEX(_xlfn.ANCHORARRAY(_Helper_FilterResults!$A$1), ROW()-ROW($D$8)+1, 14),
    ""
)</f>
        <v>Non-Profit Corporation</v>
      </c>
    </row>
    <row r="506" spans="4:17" x14ac:dyDescent="0.3">
      <c r="D506" s="5" cm="1">
        <f t="array" ref="D506">IF(
    ROW()-ROW($D$8)+1 &lt;= ROWS(_xlfn.ANCHORARRAY(_Helper_FilterResults!$A$1)),
    INDEX(_xlfn.ANCHORARRAY(_Helper_FilterResults!$A$1), ROW()-ROW($D$8)+1, 1),
    ""
)</f>
        <v>106560529</v>
      </c>
      <c r="E506" s="5" t="str" cm="1">
        <f t="array" ref="E506">IF(
    ROW()-ROW($D$8)+1 &lt;= ROWS(_xlfn.ANCHORARRAY(_Helper_FilterResults!$A$1)),
    INDEX(_xlfn.ANCHORARRAY(_Helper_FilterResults!$A$1), ROW()-ROW($D$8)+1, 2),
    ""
)</f>
        <v>ST. JOHNS REGIONAL MEDICAL CENTER</v>
      </c>
      <c r="F506" s="5" t="str" cm="1">
        <f t="array" ref="F506">IF(
    ROW()-ROW($D$8)+1 &lt;= ROWS(_xlfn.ANCHORARRAY(_Helper_FilterResults!$A$1)),
    INDEX(_xlfn.ANCHORARRAY(_Helper_FilterResults!$A$1), ROW()-ROW($D$8)+1, 3),
    ""
)</f>
        <v>1600 NORTH ROSE AVENUE</v>
      </c>
      <c r="G506" s="5" t="str" cm="1">
        <f t="array" ref="G506">IF(
    ROW()-ROW($D$8)+1 &lt;= ROWS(_xlfn.ANCHORARRAY(_Helper_FilterResults!$A$1)),
    INDEX(_xlfn.ANCHORARRAY(_Helper_FilterResults!$A$1), ROW()-ROW($D$8)+1, 4),
    ""
)</f>
        <v>OXNARD</v>
      </c>
      <c r="H506" s="5" cm="1">
        <f t="array" ref="H506">IF(
    ROW()-ROW($D$8)+1 &lt;= ROWS(_xlfn.ANCHORARRAY(_Helper_FilterResults!$A$1)),
    INDEX(_xlfn.ANCHORARRAY(_Helper_FilterResults!$A$1), ROW()-ROW($D$8)+1, 5),
    ""
)</f>
        <v>93030</v>
      </c>
      <c r="I506" s="28" t="str" cm="1">
        <f t="array" ref="I506">IF(
    ROW()-ROW($D$8)+1 &lt;= ROWS(_xlfn.ANCHORARRAY(_Helper_FilterResults!$A$1)),
    INDEX(_xlfn.ANCHORARRAY(_Helper_FilterResults!$A$1), ROW()-ROW($D$8)+1, 6),
    ""
)</f>
        <v>District 38</v>
      </c>
      <c r="J506" s="28" t="str" cm="1">
        <f t="array" ref="J506">IF(
    ROW()-ROW($D$8)+1 &lt;= ROWS(_xlfn.ANCHORARRAY(_Helper_FilterResults!$A$1)),
    INDEX(_xlfn.ANCHORARRAY(_Helper_FilterResults!$A$1), ROW()-ROW($D$8)+1, 7),
    ""
)</f>
        <v>District 21</v>
      </c>
      <c r="K506" s="28" t="str" cm="1">
        <f t="array" ref="K506">IF(
    ROW()-ROW($D$8)+1 &lt;= ROWS(_xlfn.ANCHORARRAY(_Helper_FilterResults!$A$1)),
    INDEX(_xlfn.ANCHORARRAY(_Helper_FilterResults!$A$1), ROW()-ROW($D$8)+1, 8),
    ""
)</f>
        <v>District 26</v>
      </c>
      <c r="L506" s="28" t="str" cm="1">
        <f t="array" ref="L506">IF(
    ROW()-ROW($D$8)+1 &lt;= ROWS(_xlfn.ANCHORARRAY(_Helper_FilterResults!$A$1)),
    INDEX(_xlfn.ANCHORARRAY(_Helper_FilterResults!$A$1), ROW()-ROW($D$8)+1, 9),
    ""
)</f>
        <v>District 26</v>
      </c>
      <c r="M506" s="28" t="str" cm="1">
        <f t="array" ref="M506">IF(
    ROW()-ROW($D$8)+1 &lt;= ROWS(_xlfn.ANCHORARRAY(_Helper_FilterResults!$A$1)),
    INDEX(_xlfn.ANCHORARRAY(_Helper_FilterResults!$A$1), ROW()-ROW($D$8)+1, 10),
    ""
)</f>
        <v>No</v>
      </c>
      <c r="N506" s="34" t="str" cm="1">
        <f t="array" ref="N506">IF(
    ROW()-ROW($D$8)+1 &lt;= ROWS(_xlfn.ANCHORARRAY(_Helper_FilterResults!$A$1)),
    INDEX(_xlfn.ANCHORARRAY(_Helper_FilterResults!$A$1), ROW()-ROW($D$8)+1, 11),
    ""
)</f>
        <v>No</v>
      </c>
      <c r="O506" s="28" t="str" cm="1">
        <f t="array" ref="O506">IF(
    ROW()-ROW($D$8)+1 &lt;= ROWS(_xlfn.ANCHORARRAY(_Helper_FilterResults!$A$1)),
    INDEX(_xlfn.ANCHORARRAY(_Helper_FilterResults!$A$1), ROW()-ROW($D$8)+1, 12),
    ""
)</f>
        <v>NA</v>
      </c>
      <c r="P506" s="33" t="str" cm="1">
        <f t="array" ref="P506">IF(
    ROW()-ROW($D$8)+1 &lt;= ROWS(_xlfn.ANCHORARRAY(_Helper_FilterResults!$A$1)),
    INDEX(_xlfn.ANCHORARRAY(_Helper_FilterResults!$A$1), ROW()-ROW($D$8)+1, 13),
    ""
)</f>
        <v>General Acute Care Hospital</v>
      </c>
      <c r="Q506" s="33" t="str" cm="1">
        <f t="array" ref="Q506">IF(
    ROW()-ROW($D$8)+1 &lt;= ROWS(_xlfn.ANCHORARRAY(_Helper_FilterResults!$A$1)),
    INDEX(_xlfn.ANCHORARRAY(_Helper_FilterResults!$A$1), ROW()-ROW($D$8)+1, 14),
    ""
)</f>
        <v>Non-Profit Corporation</v>
      </c>
    </row>
    <row r="507" spans="4:17" x14ac:dyDescent="0.3">
      <c r="D507" s="5" cm="1">
        <f t="array" ref="D507">IF(
    ROW()-ROW($D$8)+1 &lt;= ROWS(_xlfn.ANCHORARRAY(_Helper_FilterResults!$A$1)),
    INDEX(_xlfn.ANCHORARRAY(_Helper_FilterResults!$A$1), ROW()-ROW($D$8)+1, 1),
    ""
)</f>
        <v>106564018</v>
      </c>
      <c r="E507" s="5" t="str" cm="1">
        <f t="array" ref="E507">IF(
    ROW()-ROW($D$8)+1 &lt;= ROWS(_xlfn.ANCHORARRAY(_Helper_FilterResults!$A$1)),
    INDEX(_xlfn.ANCHORARRAY(_Helper_FilterResults!$A$1), ROW()-ROW($D$8)+1, 2),
    ""
)</f>
        <v>LOS ROBLES HOSPITAL &amp; MEDICAL CENTER - EAST CAMPUS</v>
      </c>
      <c r="F507" s="5" t="str" cm="1">
        <f t="array" ref="F507">IF(
    ROW()-ROW($D$8)+1 &lt;= ROWS(_xlfn.ANCHORARRAY(_Helper_FilterResults!$A$1)),
    INDEX(_xlfn.ANCHORARRAY(_Helper_FilterResults!$A$1), ROW()-ROW($D$8)+1, 3),
    ""
)</f>
        <v>150 VIA MERIDA</v>
      </c>
      <c r="G507" s="5" t="str" cm="1">
        <f t="array" ref="G507">IF(
    ROW()-ROW($D$8)+1 &lt;= ROWS(_xlfn.ANCHORARRAY(_Helper_FilterResults!$A$1)),
    INDEX(_xlfn.ANCHORARRAY(_Helper_FilterResults!$A$1), ROW()-ROW($D$8)+1, 4),
    ""
)</f>
        <v>WESTLAKE VILAGE</v>
      </c>
      <c r="H507" s="5" cm="1">
        <f t="array" ref="H507">IF(
    ROW()-ROW($D$8)+1 &lt;= ROWS(_xlfn.ANCHORARRAY(_Helper_FilterResults!$A$1)),
    INDEX(_xlfn.ANCHORARRAY(_Helper_FilterResults!$A$1), ROW()-ROW($D$8)+1, 5),
    ""
)</f>
        <v>91362</v>
      </c>
      <c r="I507" s="28" t="str" cm="1">
        <f t="array" ref="I507">IF(
    ROW()-ROW($D$8)+1 &lt;= ROWS(_xlfn.ANCHORARRAY(_Helper_FilterResults!$A$1)),
    INDEX(_xlfn.ANCHORARRAY(_Helper_FilterResults!$A$1), ROW()-ROW($D$8)+1, 6),
    ""
)</f>
        <v>District 42</v>
      </c>
      <c r="J507" s="28" t="str" cm="1">
        <f t="array" ref="J507">IF(
    ROW()-ROW($D$8)+1 &lt;= ROWS(_xlfn.ANCHORARRAY(_Helper_FilterResults!$A$1)),
    INDEX(_xlfn.ANCHORARRAY(_Helper_FilterResults!$A$1), ROW()-ROW($D$8)+1, 7),
    ""
)</f>
        <v>District 27</v>
      </c>
      <c r="K507" s="28" t="str" cm="1">
        <f t="array" ref="K507">IF(
    ROW()-ROW($D$8)+1 &lt;= ROWS(_xlfn.ANCHORARRAY(_Helper_FilterResults!$A$1)),
    INDEX(_xlfn.ANCHORARRAY(_Helper_FilterResults!$A$1), ROW()-ROW($D$8)+1, 8),
    ""
)</f>
        <v>District 26</v>
      </c>
      <c r="L507" s="28" t="str" cm="1">
        <f t="array" ref="L507">IF(
    ROW()-ROW($D$8)+1 &lt;= ROWS(_xlfn.ANCHORARRAY(_Helper_FilterResults!$A$1)),
    INDEX(_xlfn.ANCHORARRAY(_Helper_FilterResults!$A$1), ROW()-ROW($D$8)+1, 9),
    ""
)</f>
        <v>District 26</v>
      </c>
      <c r="M507" s="28" t="str" cm="1">
        <f t="array" ref="M507">IF(
    ROW()-ROW($D$8)+1 &lt;= ROWS(_xlfn.ANCHORARRAY(_Helper_FilterResults!$A$1)),
    INDEX(_xlfn.ANCHORARRAY(_Helper_FilterResults!$A$1), ROW()-ROW($D$8)+1, 10),
    ""
)</f>
        <v>No</v>
      </c>
      <c r="N507" s="34" t="str" cm="1">
        <f t="array" ref="N507">IF(
    ROW()-ROW($D$8)+1 &lt;= ROWS(_xlfn.ANCHORARRAY(_Helper_FilterResults!$A$1)),
    INDEX(_xlfn.ANCHORARRAY(_Helper_FilterResults!$A$1), ROW()-ROW($D$8)+1, 11),
    ""
)</f>
        <v>No</v>
      </c>
      <c r="O507" s="28" t="str" cm="1">
        <f t="array" ref="O507">IF(
    ROW()-ROW($D$8)+1 &lt;= ROWS(_xlfn.ANCHORARRAY(_Helper_FilterResults!$A$1)),
    INDEX(_xlfn.ANCHORARRAY(_Helper_FilterResults!$A$1), ROW()-ROW($D$8)+1, 12),
    ""
)</f>
        <v>NA</v>
      </c>
      <c r="P507" s="33" t="str" cm="1">
        <f t="array" ref="P507">IF(
    ROW()-ROW($D$8)+1 &lt;= ROWS(_xlfn.ANCHORARRAY(_Helper_FilterResults!$A$1)),
    INDEX(_xlfn.ANCHORARRAY(_Helper_FilterResults!$A$1), ROW()-ROW($D$8)+1, 13),
    ""
)</f>
        <v>General Acute Care Hospital</v>
      </c>
      <c r="Q507" s="33" t="str" cm="1">
        <f t="array" ref="Q507">IF(
    ROW()-ROW($D$8)+1 &lt;= ROWS(_xlfn.ANCHORARRAY(_Helper_FilterResults!$A$1)),
    INDEX(_xlfn.ANCHORARRAY(_Helper_FilterResults!$A$1), ROW()-ROW($D$8)+1, 14),
    ""
)</f>
        <v>Investor - Corporation</v>
      </c>
    </row>
    <row r="508" spans="4:17" x14ac:dyDescent="0.3">
      <c r="D508" s="5" cm="1">
        <f t="array" ref="D508">IF(
    ROW()-ROW($D$8)+1 &lt;= ROWS(_xlfn.ANCHORARRAY(_Helper_FilterResults!$A$1)),
    INDEX(_xlfn.ANCHORARRAY(_Helper_FilterResults!$A$1), ROW()-ROW($D$8)+1, 1),
    ""
)</f>
        <v>106564121</v>
      </c>
      <c r="E508" s="5" t="str" cm="1">
        <f t="array" ref="E508">IF(
    ROW()-ROW($D$8)+1 &lt;= ROWS(_xlfn.ANCHORARRAY(_Helper_FilterResults!$A$1)),
    INDEX(_xlfn.ANCHORARRAY(_Helper_FilterResults!$A$1), ROW()-ROW($D$8)+1, 2),
    ""
)</f>
        <v>THOUSAND OAKS SURGICAL HOSPITAL, a campus of Los Robles Hosp &amp; Med Ctr</v>
      </c>
      <c r="F508" s="5" t="str" cm="1">
        <f t="array" ref="F508">IF(
    ROW()-ROW($D$8)+1 &lt;= ROWS(_xlfn.ANCHORARRAY(_Helper_FilterResults!$A$1)),
    INDEX(_xlfn.ANCHORARRAY(_Helper_FilterResults!$A$1), ROW()-ROW($D$8)+1, 3),
    ""
)</f>
        <v>401 ROLLING OAKS DRIVE</v>
      </c>
      <c r="G508" s="5" t="str" cm="1">
        <f t="array" ref="G508">IF(
    ROW()-ROW($D$8)+1 &lt;= ROWS(_xlfn.ANCHORARRAY(_Helper_FilterResults!$A$1)),
    INDEX(_xlfn.ANCHORARRAY(_Helper_FilterResults!$A$1), ROW()-ROW($D$8)+1, 4),
    ""
)</f>
        <v>THOUSAND OAKS</v>
      </c>
      <c r="H508" s="5" cm="1">
        <f t="array" ref="H508">IF(
    ROW()-ROW($D$8)+1 &lt;= ROWS(_xlfn.ANCHORARRAY(_Helper_FilterResults!$A$1)),
    INDEX(_xlfn.ANCHORARRAY(_Helper_FilterResults!$A$1), ROW()-ROW($D$8)+1, 5),
    ""
)</f>
        <v>91361</v>
      </c>
      <c r="I508" s="28" t="str" cm="1">
        <f t="array" ref="I508">IF(
    ROW()-ROW($D$8)+1 &lt;= ROWS(_xlfn.ANCHORARRAY(_Helper_FilterResults!$A$1)),
    INDEX(_xlfn.ANCHORARRAY(_Helper_FilterResults!$A$1), ROW()-ROW($D$8)+1, 6),
    ""
)</f>
        <v>District 42</v>
      </c>
      <c r="J508" s="28" t="str" cm="1">
        <f t="array" ref="J508">IF(
    ROW()-ROW($D$8)+1 &lt;= ROWS(_xlfn.ANCHORARRAY(_Helper_FilterResults!$A$1)),
    INDEX(_xlfn.ANCHORARRAY(_Helper_FilterResults!$A$1), ROW()-ROW($D$8)+1, 7),
    ""
)</f>
        <v>District 27</v>
      </c>
      <c r="K508" s="28" t="str" cm="1">
        <f t="array" ref="K508">IF(
    ROW()-ROW($D$8)+1 &lt;= ROWS(_xlfn.ANCHORARRAY(_Helper_FilterResults!$A$1)),
    INDEX(_xlfn.ANCHORARRAY(_Helper_FilterResults!$A$1), ROW()-ROW($D$8)+1, 8),
    ""
)</f>
        <v>District 26</v>
      </c>
      <c r="L508" s="28" t="str" cm="1">
        <f t="array" ref="L508">IF(
    ROW()-ROW($D$8)+1 &lt;= ROWS(_xlfn.ANCHORARRAY(_Helper_FilterResults!$A$1)),
    INDEX(_xlfn.ANCHORARRAY(_Helper_FilterResults!$A$1), ROW()-ROW($D$8)+1, 9),
    ""
)</f>
        <v>District 26</v>
      </c>
      <c r="M508" s="28" t="str" cm="1">
        <f t="array" ref="M508">IF(
    ROW()-ROW($D$8)+1 &lt;= ROWS(_xlfn.ANCHORARRAY(_Helper_FilterResults!$A$1)),
    INDEX(_xlfn.ANCHORARRAY(_Helper_FilterResults!$A$1), ROW()-ROW($D$8)+1, 10),
    ""
)</f>
        <v>No</v>
      </c>
      <c r="N508" s="34" t="str" cm="1">
        <f t="array" ref="N508">IF(
    ROW()-ROW($D$8)+1 &lt;= ROWS(_xlfn.ANCHORARRAY(_Helper_FilterResults!$A$1)),
    INDEX(_xlfn.ANCHORARRAY(_Helper_FilterResults!$A$1), ROW()-ROW($D$8)+1, 11),
    ""
)</f>
        <v>No</v>
      </c>
      <c r="O508" s="28" t="str" cm="1">
        <f t="array" ref="O508">IF(
    ROW()-ROW($D$8)+1 &lt;= ROWS(_xlfn.ANCHORARRAY(_Helper_FilterResults!$A$1)),
    INDEX(_xlfn.ANCHORARRAY(_Helper_FilterResults!$A$1), ROW()-ROW($D$8)+1, 12),
    ""
)</f>
        <v>NA</v>
      </c>
      <c r="P508" s="33" t="str" cm="1">
        <f t="array" ref="P508">IF(
    ROW()-ROW($D$8)+1 &lt;= ROWS(_xlfn.ANCHORARRAY(_Helper_FilterResults!$A$1)),
    INDEX(_xlfn.ANCHORARRAY(_Helper_FilterResults!$A$1), ROW()-ROW($D$8)+1, 13),
    ""
)</f>
        <v>General Acute Care Hospital</v>
      </c>
      <c r="Q508" s="33" t="str" cm="1">
        <f t="array" ref="Q508">IF(
    ROW()-ROW($D$8)+1 &lt;= ROWS(_xlfn.ANCHORARRAY(_Helper_FilterResults!$A$1)),
    INDEX(_xlfn.ANCHORARRAY(_Helper_FilterResults!$A$1), ROW()-ROW($D$8)+1, 14),
    ""
)</f>
        <v>Investor - Corporation</v>
      </c>
    </row>
    <row r="509" spans="4:17" x14ac:dyDescent="0.3">
      <c r="D509" s="5" cm="1">
        <f t="array" ref="D509">IF(
    ROW()-ROW($D$8)+1 &lt;= ROWS(_xlfn.ANCHORARRAY(_Helper_FilterResults!$A$1)),
    INDEX(_xlfn.ANCHORARRAY(_Helper_FilterResults!$A$1), ROW()-ROW($D$8)+1, 1),
    ""
)</f>
        <v>106571086</v>
      </c>
      <c r="E509" s="5" t="str" cm="1">
        <f t="array" ref="E509">IF(
    ROW()-ROW($D$8)+1 &lt;= ROWS(_xlfn.ANCHORARRAY(_Helper_FilterResults!$A$1)),
    INDEX(_xlfn.ANCHORARRAY(_Helper_FilterResults!$A$1), ROW()-ROW($D$8)+1, 2),
    ""
)</f>
        <v>WOODLAND MEMORIAL HOSPITAL</v>
      </c>
      <c r="F509" s="5" t="str" cm="1">
        <f t="array" ref="F509">IF(
    ROW()-ROW($D$8)+1 &lt;= ROWS(_xlfn.ANCHORARRAY(_Helper_FilterResults!$A$1)),
    INDEX(_xlfn.ANCHORARRAY(_Helper_FilterResults!$A$1), ROW()-ROW($D$8)+1, 3),
    ""
)</f>
        <v>1325 COTTONWOOD STREET</v>
      </c>
      <c r="G509" s="5" t="str" cm="1">
        <f t="array" ref="G509">IF(
    ROW()-ROW($D$8)+1 &lt;= ROWS(_xlfn.ANCHORARRAY(_Helper_FilterResults!$A$1)),
    INDEX(_xlfn.ANCHORARRAY(_Helper_FilterResults!$A$1), ROW()-ROW($D$8)+1, 4),
    ""
)</f>
        <v>WOODLAND</v>
      </c>
      <c r="H509" s="5" cm="1">
        <f t="array" ref="H509">IF(
    ROW()-ROW($D$8)+1 &lt;= ROWS(_xlfn.ANCHORARRAY(_Helper_FilterResults!$A$1)),
    INDEX(_xlfn.ANCHORARRAY(_Helper_FilterResults!$A$1), ROW()-ROW($D$8)+1, 5),
    ""
)</f>
        <v>95695</v>
      </c>
      <c r="I509" s="28" t="str" cm="1">
        <f t="array" ref="I509">IF(
    ROW()-ROW($D$8)+1 &lt;= ROWS(_xlfn.ANCHORARRAY(_Helper_FilterResults!$A$1)),
    INDEX(_xlfn.ANCHORARRAY(_Helper_FilterResults!$A$1), ROW()-ROW($D$8)+1, 6),
    ""
)</f>
        <v>District 4</v>
      </c>
      <c r="J509" s="28" t="str" cm="1">
        <f t="array" ref="J509">IF(
    ROW()-ROW($D$8)+1 &lt;= ROWS(_xlfn.ANCHORARRAY(_Helper_FilterResults!$A$1)),
    INDEX(_xlfn.ANCHORARRAY(_Helper_FilterResults!$A$1), ROW()-ROW($D$8)+1, 7),
    ""
)</f>
        <v>District 3</v>
      </c>
      <c r="K509" s="28" t="str" cm="1">
        <f t="array" ref="K509">IF(
    ROW()-ROW($D$8)+1 &lt;= ROWS(_xlfn.ANCHORARRAY(_Helper_FilterResults!$A$1)),
    INDEX(_xlfn.ANCHORARRAY(_Helper_FilterResults!$A$1), ROW()-ROW($D$8)+1, 8),
    ""
)</f>
        <v>District 4</v>
      </c>
      <c r="L509" s="28" t="str" cm="1">
        <f t="array" ref="L509">IF(
    ROW()-ROW($D$8)+1 &lt;= ROWS(_xlfn.ANCHORARRAY(_Helper_FilterResults!$A$1)),
    INDEX(_xlfn.ANCHORARRAY(_Helper_FilterResults!$A$1), ROW()-ROW($D$8)+1, 9),
    ""
)</f>
        <v>District 4</v>
      </c>
      <c r="M509" s="28" t="str" cm="1">
        <f t="array" ref="M509">IF(
    ROW()-ROW($D$8)+1 &lt;= ROWS(_xlfn.ANCHORARRAY(_Helper_FilterResults!$A$1)),
    INDEX(_xlfn.ANCHORARRAY(_Helper_FilterResults!$A$1), ROW()-ROW($D$8)+1, 10),
    ""
)</f>
        <v>No</v>
      </c>
      <c r="N509" s="34" t="str" cm="1">
        <f t="array" ref="N509">IF(
    ROW()-ROW($D$8)+1 &lt;= ROWS(_xlfn.ANCHORARRAY(_Helper_FilterResults!$A$1)),
    INDEX(_xlfn.ANCHORARRAY(_Helper_FilterResults!$A$1), ROW()-ROW($D$8)+1, 11),
    ""
)</f>
        <v>No</v>
      </c>
      <c r="O509" s="28" t="str" cm="1">
        <f t="array" ref="O509">IF(
    ROW()-ROW($D$8)+1 &lt;= ROWS(_xlfn.ANCHORARRAY(_Helper_FilterResults!$A$1)),
    INDEX(_xlfn.ANCHORARRAY(_Helper_FilterResults!$A$1), ROW()-ROW($D$8)+1, 12),
    ""
)</f>
        <v>NA</v>
      </c>
      <c r="P509" s="33" t="str" cm="1">
        <f t="array" ref="P509">IF(
    ROW()-ROW($D$8)+1 &lt;= ROWS(_xlfn.ANCHORARRAY(_Helper_FilterResults!$A$1)),
    INDEX(_xlfn.ANCHORARRAY(_Helper_FilterResults!$A$1), ROW()-ROW($D$8)+1, 13),
    ""
)</f>
        <v>General Acute Care Hospital</v>
      </c>
      <c r="Q509" s="33" t="str" cm="1">
        <f t="array" ref="Q509">IF(
    ROW()-ROW($D$8)+1 &lt;= ROWS(_xlfn.ANCHORARRAY(_Helper_FilterResults!$A$1)),
    INDEX(_xlfn.ANCHORARRAY(_Helper_FilterResults!$A$1), ROW()-ROW($D$8)+1, 14),
    ""
)</f>
        <v>Non-Profit Corporation</v>
      </c>
    </row>
    <row r="510" spans="4:17" x14ac:dyDescent="0.3">
      <c r="D510" s="5" cm="1">
        <f t="array" ref="D510">IF(
    ROW()-ROW($D$8)+1 &lt;= ROWS(_xlfn.ANCHORARRAY(_Helper_FilterResults!$A$1)),
    INDEX(_xlfn.ANCHORARRAY(_Helper_FilterResults!$A$1), ROW()-ROW($D$8)+1, 1),
    ""
)</f>
        <v>106574010</v>
      </c>
      <c r="E510" s="5" t="str" cm="1">
        <f t="array" ref="E510">IF(
    ROW()-ROW($D$8)+1 &lt;= ROWS(_xlfn.ANCHORARRAY(_Helper_FilterResults!$A$1)),
    INDEX(_xlfn.ANCHORARRAY(_Helper_FilterResults!$A$1), ROW()-ROW($D$8)+1, 2),
    ""
)</f>
        <v>SUTTER DAVIS HOSPITAL</v>
      </c>
      <c r="F510" s="5" t="str" cm="1">
        <f t="array" ref="F510">IF(
    ROW()-ROW($D$8)+1 &lt;= ROWS(_xlfn.ANCHORARRAY(_Helper_FilterResults!$A$1)),
    INDEX(_xlfn.ANCHORARRAY(_Helper_FilterResults!$A$1), ROW()-ROW($D$8)+1, 3),
    ""
)</f>
        <v>2000 SUTTER PLACE</v>
      </c>
      <c r="G510" s="5" t="str" cm="1">
        <f t="array" ref="G510">IF(
    ROW()-ROW($D$8)+1 &lt;= ROWS(_xlfn.ANCHORARRAY(_Helper_FilterResults!$A$1)),
    INDEX(_xlfn.ANCHORARRAY(_Helper_FilterResults!$A$1), ROW()-ROW($D$8)+1, 4),
    ""
)</f>
        <v>DAVIS</v>
      </c>
      <c r="H510" s="5" cm="1">
        <f t="array" ref="H510">IF(
    ROW()-ROW($D$8)+1 &lt;= ROWS(_xlfn.ANCHORARRAY(_Helper_FilterResults!$A$1)),
    INDEX(_xlfn.ANCHORARRAY(_Helper_FilterResults!$A$1), ROW()-ROW($D$8)+1, 5),
    ""
)</f>
        <v>95616</v>
      </c>
      <c r="I510" s="28" t="str" cm="1">
        <f t="array" ref="I510">IF(
    ROW()-ROW($D$8)+1 &lt;= ROWS(_xlfn.ANCHORARRAY(_Helper_FilterResults!$A$1)),
    INDEX(_xlfn.ANCHORARRAY(_Helper_FilterResults!$A$1), ROW()-ROW($D$8)+1, 6),
    ""
)</f>
        <v>District 4</v>
      </c>
      <c r="J510" s="28" t="str" cm="1">
        <f t="array" ref="J510">IF(
    ROW()-ROW($D$8)+1 &lt;= ROWS(_xlfn.ANCHORARRAY(_Helper_FilterResults!$A$1)),
    INDEX(_xlfn.ANCHORARRAY(_Helper_FilterResults!$A$1), ROW()-ROW($D$8)+1, 7),
    ""
)</f>
        <v>District 3</v>
      </c>
      <c r="K510" s="28" t="str" cm="1">
        <f t="array" ref="K510">IF(
    ROW()-ROW($D$8)+1 &lt;= ROWS(_xlfn.ANCHORARRAY(_Helper_FilterResults!$A$1)),
    INDEX(_xlfn.ANCHORARRAY(_Helper_FilterResults!$A$1), ROW()-ROW($D$8)+1, 8),
    ""
)</f>
        <v>District 4</v>
      </c>
      <c r="L510" s="28" t="str" cm="1">
        <f t="array" ref="L510">IF(
    ROW()-ROW($D$8)+1 &lt;= ROWS(_xlfn.ANCHORARRAY(_Helper_FilterResults!$A$1)),
    INDEX(_xlfn.ANCHORARRAY(_Helper_FilterResults!$A$1), ROW()-ROW($D$8)+1, 9),
    ""
)</f>
        <v>District 4</v>
      </c>
      <c r="M510" s="28" t="str" cm="1">
        <f t="array" ref="M510">IF(
    ROW()-ROW($D$8)+1 &lt;= ROWS(_xlfn.ANCHORARRAY(_Helper_FilterResults!$A$1)),
    INDEX(_xlfn.ANCHORARRAY(_Helper_FilterResults!$A$1), ROW()-ROW($D$8)+1, 10),
    ""
)</f>
        <v>No</v>
      </c>
      <c r="N510" s="34" t="str" cm="1">
        <f t="array" ref="N510">IF(
    ROW()-ROW($D$8)+1 &lt;= ROWS(_xlfn.ANCHORARRAY(_Helper_FilterResults!$A$1)),
    INDEX(_xlfn.ANCHORARRAY(_Helper_FilterResults!$A$1), ROW()-ROW($D$8)+1, 11),
    ""
)</f>
        <v>No</v>
      </c>
      <c r="O510" s="28" t="str" cm="1">
        <f t="array" ref="O510">IF(
    ROW()-ROW($D$8)+1 &lt;= ROWS(_xlfn.ANCHORARRAY(_Helper_FilterResults!$A$1)),
    INDEX(_xlfn.ANCHORARRAY(_Helper_FilterResults!$A$1), ROW()-ROW($D$8)+1, 12),
    ""
)</f>
        <v>NA</v>
      </c>
      <c r="P510" s="33" t="str" cm="1">
        <f t="array" ref="P510">IF(
    ROW()-ROW($D$8)+1 &lt;= ROWS(_xlfn.ANCHORARRAY(_Helper_FilterResults!$A$1)),
    INDEX(_xlfn.ANCHORARRAY(_Helper_FilterResults!$A$1), ROW()-ROW($D$8)+1, 13),
    ""
)</f>
        <v>General Acute Care Hospital</v>
      </c>
      <c r="Q510" s="33" t="str" cm="1">
        <f t="array" ref="Q510">IF(
    ROW()-ROW($D$8)+1 &lt;= ROWS(_xlfn.ANCHORARRAY(_Helper_FilterResults!$A$1)),
    INDEX(_xlfn.ANCHORARRAY(_Helper_FilterResults!$A$1), ROW()-ROW($D$8)+1, 14),
    ""
)</f>
        <v>Non-Profit Corporation</v>
      </c>
    </row>
    <row r="511" spans="4:17" x14ac:dyDescent="0.3">
      <c r="D511" s="5" cm="1">
        <f t="array" ref="D511">IF(
    ROW()-ROW($D$8)+1 &lt;= ROWS(_xlfn.ANCHORARRAY(_Helper_FilterResults!$A$1)),
    INDEX(_xlfn.ANCHORARRAY(_Helper_FilterResults!$A$1), ROW()-ROW($D$8)+1, 1),
    ""
)</f>
        <v>106580996</v>
      </c>
      <c r="E511" s="5" t="str" cm="1">
        <f t="array" ref="E511">IF(
    ROW()-ROW($D$8)+1 &lt;= ROWS(_xlfn.ANCHORARRAY(_Helper_FilterResults!$A$1)),
    INDEX(_xlfn.ANCHORARRAY(_Helper_FilterResults!$A$1), ROW()-ROW($D$8)+1, 2),
    ""
)</f>
        <v>ADVENTIST HEALTH AND RIDEOUT</v>
      </c>
      <c r="F511" s="5" t="str" cm="1">
        <f t="array" ref="F511">IF(
    ROW()-ROW($D$8)+1 &lt;= ROWS(_xlfn.ANCHORARRAY(_Helper_FilterResults!$A$1)),
    INDEX(_xlfn.ANCHORARRAY(_Helper_FilterResults!$A$1), ROW()-ROW($D$8)+1, 3),
    ""
)</f>
        <v>726 FOURTH ST</v>
      </c>
      <c r="G511" s="5" t="str" cm="1">
        <f t="array" ref="G511">IF(
    ROW()-ROW($D$8)+1 &lt;= ROWS(_xlfn.ANCHORARRAY(_Helper_FilterResults!$A$1)),
    INDEX(_xlfn.ANCHORARRAY(_Helper_FilterResults!$A$1), ROW()-ROW($D$8)+1, 4),
    ""
)</f>
        <v>MARYSVILLE</v>
      </c>
      <c r="H511" s="5" cm="1">
        <f t="array" ref="H511">IF(
    ROW()-ROW($D$8)+1 &lt;= ROWS(_xlfn.ANCHORARRAY(_Helper_FilterResults!$A$1)),
    INDEX(_xlfn.ANCHORARRAY(_Helper_FilterResults!$A$1), ROW()-ROW($D$8)+1, 5),
    ""
)</f>
        <v>95901</v>
      </c>
      <c r="I511" s="28" t="str" cm="1">
        <f t="array" ref="I511">IF(
    ROW()-ROW($D$8)+1 &lt;= ROWS(_xlfn.ANCHORARRAY(_Helper_FilterResults!$A$1)),
    INDEX(_xlfn.ANCHORARRAY(_Helper_FilterResults!$A$1), ROW()-ROW($D$8)+1, 6),
    ""
)</f>
        <v>District 3</v>
      </c>
      <c r="J511" s="28" t="str" cm="1">
        <f t="array" ref="J511">IF(
    ROW()-ROW($D$8)+1 &lt;= ROWS(_xlfn.ANCHORARRAY(_Helper_FilterResults!$A$1)),
    INDEX(_xlfn.ANCHORARRAY(_Helper_FilterResults!$A$1), ROW()-ROW($D$8)+1, 7),
    ""
)</f>
        <v>District 1</v>
      </c>
      <c r="K511" s="28" t="str" cm="1">
        <f t="array" ref="K511">IF(
    ROW()-ROW($D$8)+1 &lt;= ROWS(_xlfn.ANCHORARRAY(_Helper_FilterResults!$A$1)),
    INDEX(_xlfn.ANCHORARRAY(_Helper_FilterResults!$A$1), ROW()-ROW($D$8)+1, 8),
    ""
)</f>
        <v>District 1</v>
      </c>
      <c r="L511" s="28" t="str" cm="1">
        <f t="array" ref="L511">IF(
    ROW()-ROW($D$8)+1 &lt;= ROWS(_xlfn.ANCHORARRAY(_Helper_FilterResults!$A$1)),
    INDEX(_xlfn.ANCHORARRAY(_Helper_FilterResults!$A$1), ROW()-ROW($D$8)+1, 9),
    ""
)</f>
        <v>District 4</v>
      </c>
      <c r="M511" s="28" t="str" cm="1">
        <f t="array" ref="M511">IF(
    ROW()-ROW($D$8)+1 &lt;= ROWS(_xlfn.ANCHORARRAY(_Helper_FilterResults!$A$1)),
    INDEX(_xlfn.ANCHORARRAY(_Helper_FilterResults!$A$1), ROW()-ROW($D$8)+1, 10),
    ""
)</f>
        <v>No</v>
      </c>
      <c r="N511" s="34" t="str" cm="1">
        <f t="array" ref="N511">IF(
    ROW()-ROW($D$8)+1 &lt;= ROWS(_xlfn.ANCHORARRAY(_Helper_FilterResults!$A$1)),
    INDEX(_xlfn.ANCHORARRAY(_Helper_FilterResults!$A$1), ROW()-ROW($D$8)+1, 11),
    ""
)</f>
        <v>No</v>
      </c>
      <c r="O511" s="28" t="str" cm="1">
        <f t="array" ref="O511">IF(
    ROW()-ROW($D$8)+1 &lt;= ROWS(_xlfn.ANCHORARRAY(_Helper_FilterResults!$A$1)),
    INDEX(_xlfn.ANCHORARRAY(_Helper_FilterResults!$A$1), ROW()-ROW($D$8)+1, 12),
    ""
)</f>
        <v>Level III</v>
      </c>
      <c r="P511" s="33" t="str" cm="1">
        <f t="array" ref="P511">IF(
    ROW()-ROW($D$8)+1 &lt;= ROWS(_xlfn.ANCHORARRAY(_Helper_FilterResults!$A$1)),
    INDEX(_xlfn.ANCHORARRAY(_Helper_FilterResults!$A$1), ROW()-ROW($D$8)+1, 13),
    ""
)</f>
        <v>General Acute Care Hospital</v>
      </c>
      <c r="Q511" s="33" t="str" cm="1">
        <f t="array" ref="Q511">IF(
    ROW()-ROW($D$8)+1 &lt;= ROWS(_xlfn.ANCHORARRAY(_Helper_FilterResults!$A$1)),
    INDEX(_xlfn.ANCHORARRAY(_Helper_FilterResults!$A$1), ROW()-ROW($D$8)+1, 14),
    ""
)</f>
        <v>Non-Profit Corporation</v>
      </c>
    </row>
    <row r="512" spans="4:17" x14ac:dyDescent="0.3">
      <c r="D512" s="5" cm="1">
        <f t="array" ref="D512">IF(
    ROW()-ROW($D$8)+1 &lt;= ROWS(_xlfn.ANCHORARRAY(_Helper_FilterResults!$A$1)),
    INDEX(_xlfn.ANCHORARRAY(_Helper_FilterResults!$A$1), ROW()-ROW($D$8)+1, 1),
    ""
)</f>
        <v>206100718</v>
      </c>
      <c r="E512" s="5" t="str" cm="1">
        <f t="array" ref="E512">IF(
    ROW()-ROW($D$8)+1 &lt;= ROWS(_xlfn.ANCHORARRAY(_Helper_FilterResults!$A$1)),
    INDEX(_xlfn.ANCHORARRAY(_Helper_FilterResults!$A$1), ROW()-ROW($D$8)+1, 2),
    ""
)</f>
        <v>COMMUNITY SUBACUTE AND TRANSITIONAL CARE CENTER</v>
      </c>
      <c r="F512" s="5" t="str" cm="1">
        <f t="array" ref="F512">IF(
    ROW()-ROW($D$8)+1 &lt;= ROWS(_xlfn.ANCHORARRAY(_Helper_FilterResults!$A$1)),
    INDEX(_xlfn.ANCHORARRAY(_Helper_FilterResults!$A$1), ROW()-ROW($D$8)+1, 3),
    ""
)</f>
        <v>3003 NORTH MARIPOSA STREET</v>
      </c>
      <c r="G512" s="5" t="str" cm="1">
        <f t="array" ref="G512">IF(
    ROW()-ROW($D$8)+1 &lt;= ROWS(_xlfn.ANCHORARRAY(_Helper_FilterResults!$A$1)),
    INDEX(_xlfn.ANCHORARRAY(_Helper_FilterResults!$A$1), ROW()-ROW($D$8)+1, 4),
    ""
)</f>
        <v>FRESNO</v>
      </c>
      <c r="H512" s="5" cm="1">
        <f t="array" ref="H512">IF(
    ROW()-ROW($D$8)+1 &lt;= ROWS(_xlfn.ANCHORARRAY(_Helper_FilterResults!$A$1)),
    INDEX(_xlfn.ANCHORARRAY(_Helper_FilterResults!$A$1), ROW()-ROW($D$8)+1, 5),
    ""
)</f>
        <v>93703</v>
      </c>
      <c r="I512" s="28" t="str" cm="1">
        <f t="array" ref="I512">IF(
    ROW()-ROW($D$8)+1 &lt;= ROWS(_xlfn.ANCHORARRAY(_Helper_FilterResults!$A$1)),
    INDEX(_xlfn.ANCHORARRAY(_Helper_FilterResults!$A$1), ROW()-ROW($D$8)+1, 6),
    ""
)</f>
        <v>District 31</v>
      </c>
      <c r="J512" s="28" t="str" cm="1">
        <f t="array" ref="J512">IF(
    ROW()-ROW($D$8)+1 &lt;= ROWS(_xlfn.ANCHORARRAY(_Helper_FilterResults!$A$1)),
    INDEX(_xlfn.ANCHORARRAY(_Helper_FilterResults!$A$1), ROW()-ROW($D$8)+1, 7),
    ""
)</f>
        <v>District 14</v>
      </c>
      <c r="K512" s="28" t="str" cm="1">
        <f t="array" ref="K512">IF(
    ROW()-ROW($D$8)+1 &lt;= ROWS(_xlfn.ANCHORARRAY(_Helper_FilterResults!$A$1)),
    INDEX(_xlfn.ANCHORARRAY(_Helper_FilterResults!$A$1), ROW()-ROW($D$8)+1, 8),
    ""
)</f>
        <v>District 21</v>
      </c>
      <c r="L512" s="28" t="str" cm="1">
        <f t="array" ref="L512">IF(
    ROW()-ROW($D$8)+1 &lt;= ROWS(_xlfn.ANCHORARRAY(_Helper_FilterResults!$A$1)),
    INDEX(_xlfn.ANCHORARRAY(_Helper_FilterResults!$A$1), ROW()-ROW($D$8)+1, 9),
    ""
)</f>
        <v>District 21</v>
      </c>
      <c r="M512" s="28" t="str" cm="1">
        <f t="array" ref="M512">IF(
    ROW()-ROW($D$8)+1 &lt;= ROWS(_xlfn.ANCHORARRAY(_Helper_FilterResults!$A$1)),
    INDEX(_xlfn.ANCHORARRAY(_Helper_FilterResults!$A$1), ROW()-ROW($D$8)+1, 10),
    ""
)</f>
        <v>No</v>
      </c>
      <c r="N512" s="34" t="str" cm="1">
        <f t="array" ref="N512">IF(
    ROW()-ROW($D$8)+1 &lt;= ROWS(_xlfn.ANCHORARRAY(_Helper_FilterResults!$A$1)),
    INDEX(_xlfn.ANCHORARRAY(_Helper_FilterResults!$A$1), ROW()-ROW($D$8)+1, 11),
    ""
)</f>
        <v>No</v>
      </c>
      <c r="O512" s="28" t="str" cm="1">
        <f t="array" ref="O512">IF(
    ROW()-ROW($D$8)+1 &lt;= ROWS(_xlfn.ANCHORARRAY(_Helper_FilterResults!$A$1)),
    INDEX(_xlfn.ANCHORARRAY(_Helper_FilterResults!$A$1), ROW()-ROW($D$8)+1, 12),
    ""
)</f>
        <v>NA</v>
      </c>
      <c r="P512" s="33" t="str" cm="1">
        <f t="array" ref="P512">IF(
    ROW()-ROW($D$8)+1 &lt;= ROWS(_xlfn.ANCHORARRAY(_Helper_FilterResults!$A$1)),
    INDEX(_xlfn.ANCHORARRAY(_Helper_FilterResults!$A$1), ROW()-ROW($D$8)+1, 13),
    ""
)</f>
        <v>General Acute Care Hospital</v>
      </c>
      <c r="Q512" s="33" t="str" cm="1">
        <f t="array" ref="Q512">IF(
    ROW()-ROW($D$8)+1 &lt;= ROWS(_xlfn.ANCHORARRAY(_Helper_FilterResults!$A$1)),
    INDEX(_xlfn.ANCHORARRAY(_Helper_FilterResults!$A$1), ROW()-ROW($D$8)+1, 14),
    ""
)</f>
        <v>NA</v>
      </c>
    </row>
    <row r="513" spans="4:17" x14ac:dyDescent="0.3">
      <c r="D513" s="5" cm="1">
        <f t="array" ref="D513">IF(
    ROW()-ROW($D$8)+1 &lt;= ROWS(_xlfn.ANCHORARRAY(_Helper_FilterResults!$A$1)),
    INDEX(_xlfn.ANCHORARRAY(_Helper_FilterResults!$A$1), ROW()-ROW($D$8)+1, 1),
    ""
)</f>
        <v>206130764</v>
      </c>
      <c r="E513" s="5" t="str" cm="1">
        <f t="array" ref="E513">IF(
    ROW()-ROW($D$8)+1 &lt;= ROWS(_xlfn.ANCHORARRAY(_Helper_FilterResults!$A$1)),
    INDEX(_xlfn.ANCHORARRAY(_Helper_FilterResults!$A$1), ROW()-ROW($D$8)+1, 2),
    ""
)</f>
        <v>PIONEERS MEMORIAL SKILLED NURSING CENTER</v>
      </c>
      <c r="F513" s="5" t="str" cm="1">
        <f t="array" ref="F513">IF(
    ROW()-ROW($D$8)+1 &lt;= ROWS(_xlfn.ANCHORARRAY(_Helper_FilterResults!$A$1)),
    INDEX(_xlfn.ANCHORARRAY(_Helper_FilterResults!$A$1), ROW()-ROW($D$8)+1, 3),
    ""
)</f>
        <v>320 WEST CATTLE CALL DRIVE</v>
      </c>
      <c r="G513" s="5" t="str" cm="1">
        <f t="array" ref="G513">IF(
    ROW()-ROW($D$8)+1 &lt;= ROWS(_xlfn.ANCHORARRAY(_Helper_FilterResults!$A$1)),
    INDEX(_xlfn.ANCHORARRAY(_Helper_FilterResults!$A$1), ROW()-ROW($D$8)+1, 4),
    ""
)</f>
        <v>BRAWLEY</v>
      </c>
      <c r="H513" s="5" cm="1">
        <f t="array" ref="H513">IF(
    ROW()-ROW($D$8)+1 &lt;= ROWS(_xlfn.ANCHORARRAY(_Helper_FilterResults!$A$1)),
    INDEX(_xlfn.ANCHORARRAY(_Helper_FilterResults!$A$1), ROW()-ROW($D$8)+1, 5),
    ""
)</f>
        <v>92227</v>
      </c>
      <c r="I513" s="28" t="str" cm="1">
        <f t="array" ref="I513">IF(
    ROW()-ROW($D$8)+1 &lt;= ROWS(_xlfn.ANCHORARRAY(_Helper_FilterResults!$A$1)),
    INDEX(_xlfn.ANCHORARRAY(_Helper_FilterResults!$A$1), ROW()-ROW($D$8)+1, 6),
    ""
)</f>
        <v>District 36</v>
      </c>
      <c r="J513" s="28" t="str" cm="1">
        <f t="array" ref="J513">IF(
    ROW()-ROW($D$8)+1 &lt;= ROWS(_xlfn.ANCHORARRAY(_Helper_FilterResults!$A$1)),
    INDEX(_xlfn.ANCHORARRAY(_Helper_FilterResults!$A$1), ROW()-ROW($D$8)+1, 7),
    ""
)</f>
        <v>District 18</v>
      </c>
      <c r="K513" s="28" t="str" cm="1">
        <f t="array" ref="K513">IF(
    ROW()-ROW($D$8)+1 &lt;= ROWS(_xlfn.ANCHORARRAY(_Helper_FilterResults!$A$1)),
    INDEX(_xlfn.ANCHORARRAY(_Helper_FilterResults!$A$1), ROW()-ROW($D$8)+1, 8),
    ""
)</f>
        <v>District 25</v>
      </c>
      <c r="L513" s="28" t="str" cm="1">
        <f t="array" ref="L513">IF(
    ROW()-ROW($D$8)+1 &lt;= ROWS(_xlfn.ANCHORARRAY(_Helper_FilterResults!$A$1)),
    INDEX(_xlfn.ANCHORARRAY(_Helper_FilterResults!$A$1), ROW()-ROW($D$8)+1, 9),
    ""
)</f>
        <v>District 25</v>
      </c>
      <c r="M513" s="28" t="str" cm="1">
        <f t="array" ref="M513">IF(
    ROW()-ROW($D$8)+1 &lt;= ROWS(_xlfn.ANCHORARRAY(_Helper_FilterResults!$A$1)),
    INDEX(_xlfn.ANCHORARRAY(_Helper_FilterResults!$A$1), ROW()-ROW($D$8)+1, 10),
    ""
)</f>
        <v>No</v>
      </c>
      <c r="N513" s="34" t="str" cm="1">
        <f t="array" ref="N513">IF(
    ROW()-ROW($D$8)+1 &lt;= ROWS(_xlfn.ANCHORARRAY(_Helper_FilterResults!$A$1)),
    INDEX(_xlfn.ANCHORARRAY(_Helper_FilterResults!$A$1), ROW()-ROW($D$8)+1, 11),
    ""
)</f>
        <v>No</v>
      </c>
      <c r="O513" s="28" t="str" cm="1">
        <f t="array" ref="O513">IF(
    ROW()-ROW($D$8)+1 &lt;= ROWS(_xlfn.ANCHORARRAY(_Helper_FilterResults!$A$1)),
    INDEX(_xlfn.ANCHORARRAY(_Helper_FilterResults!$A$1), ROW()-ROW($D$8)+1, 12),
    ""
)</f>
        <v>NA</v>
      </c>
      <c r="P513" s="33" t="str" cm="1">
        <f t="array" ref="P513">IF(
    ROW()-ROW($D$8)+1 &lt;= ROWS(_xlfn.ANCHORARRAY(_Helper_FilterResults!$A$1)),
    INDEX(_xlfn.ANCHORARRAY(_Helper_FilterResults!$A$1), ROW()-ROW($D$8)+1, 13),
    ""
)</f>
        <v>General Acute Care Hospital</v>
      </c>
      <c r="Q513" s="33" t="str" cm="1">
        <f t="array" ref="Q513">IF(
    ROW()-ROW($D$8)+1 &lt;= ROWS(_xlfn.ANCHORARRAY(_Helper_FilterResults!$A$1)),
    INDEX(_xlfn.ANCHORARRAY(_Helper_FilterResults!$A$1), ROW()-ROW($D$8)+1, 14),
    ""
)</f>
        <v>District</v>
      </c>
    </row>
    <row r="514" spans="4:17" x14ac:dyDescent="0.3">
      <c r="D514" s="5" cm="1">
        <f t="array" ref="D514">IF(
    ROW()-ROW($D$8)+1 &lt;= ROWS(_xlfn.ANCHORARRAY(_Helper_FilterResults!$A$1)),
    INDEX(_xlfn.ANCHORARRAY(_Helper_FilterResults!$A$1), ROW()-ROW($D$8)+1, 1),
    ""
)</f>
        <v>206274027</v>
      </c>
      <c r="E514" s="5" t="str" cm="1">
        <f t="array" ref="E514">IF(
    ROW()-ROW($D$8)+1 &lt;= ROWS(_xlfn.ANCHORARRAY(_Helper_FilterResults!$A$1)),
    INDEX(_xlfn.ANCHORARRAY(_Helper_FilterResults!$A$1), ROW()-ROW($D$8)+1, 2),
    ""
)</f>
        <v>WESTLAND HOUSE</v>
      </c>
      <c r="F514" s="5" t="str" cm="1">
        <f t="array" ref="F514">IF(
    ROW()-ROW($D$8)+1 &lt;= ROWS(_xlfn.ANCHORARRAY(_Helper_FilterResults!$A$1)),
    INDEX(_xlfn.ANCHORARRAY(_Helper_FilterResults!$A$1), ROW()-ROW($D$8)+1, 3),
    ""
)</f>
        <v>100 BARNET SEGAL LANE</v>
      </c>
      <c r="G514" s="5" t="str" cm="1">
        <f t="array" ref="G514">IF(
    ROW()-ROW($D$8)+1 &lt;= ROWS(_xlfn.ANCHORARRAY(_Helper_FilterResults!$A$1)),
    INDEX(_xlfn.ANCHORARRAY(_Helper_FilterResults!$A$1), ROW()-ROW($D$8)+1, 4),
    ""
)</f>
        <v>MONTEREY</v>
      </c>
      <c r="H514" s="5" cm="1">
        <f t="array" ref="H514">IF(
    ROW()-ROW($D$8)+1 &lt;= ROWS(_xlfn.ANCHORARRAY(_Helper_FilterResults!$A$1)),
    INDEX(_xlfn.ANCHORARRAY(_Helper_FilterResults!$A$1), ROW()-ROW($D$8)+1, 5),
    ""
)</f>
        <v>93940</v>
      </c>
      <c r="I514" s="28" t="str" cm="1">
        <f t="array" ref="I514">IF(
    ROW()-ROW($D$8)+1 &lt;= ROWS(_xlfn.ANCHORARRAY(_Helper_FilterResults!$A$1)),
    INDEX(_xlfn.ANCHORARRAY(_Helper_FilterResults!$A$1), ROW()-ROW($D$8)+1, 6),
    ""
)</f>
        <v>District 30</v>
      </c>
      <c r="J514" s="28" t="str" cm="1">
        <f t="array" ref="J514">IF(
    ROW()-ROW($D$8)+1 &lt;= ROWS(_xlfn.ANCHORARRAY(_Helper_FilterResults!$A$1)),
    INDEX(_xlfn.ANCHORARRAY(_Helper_FilterResults!$A$1), ROW()-ROW($D$8)+1, 7),
    ""
)</f>
        <v>District 17</v>
      </c>
      <c r="K514" s="28" t="str" cm="1">
        <f t="array" ref="K514">IF(
    ROW()-ROW($D$8)+1 &lt;= ROWS(_xlfn.ANCHORARRAY(_Helper_FilterResults!$A$1)),
    INDEX(_xlfn.ANCHORARRAY(_Helper_FilterResults!$A$1), ROW()-ROW($D$8)+1, 8),
    ""
)</f>
        <v>District 19</v>
      </c>
      <c r="L514" s="28" t="str" cm="1">
        <f t="array" ref="L514">IF(
    ROW()-ROW($D$8)+1 &lt;= ROWS(_xlfn.ANCHORARRAY(_Helper_FilterResults!$A$1)),
    INDEX(_xlfn.ANCHORARRAY(_Helper_FilterResults!$A$1), ROW()-ROW($D$8)+1, 9),
    ""
)</f>
        <v>District 19</v>
      </c>
      <c r="M514" s="28" t="str" cm="1">
        <f t="array" ref="M514">IF(
    ROW()-ROW($D$8)+1 &lt;= ROWS(_xlfn.ANCHORARRAY(_Helper_FilterResults!$A$1)),
    INDEX(_xlfn.ANCHORARRAY(_Helper_FilterResults!$A$1), ROW()-ROW($D$8)+1, 10),
    ""
)</f>
        <v>No</v>
      </c>
      <c r="N514" s="34" t="str" cm="1">
        <f t="array" ref="N514">IF(
    ROW()-ROW($D$8)+1 &lt;= ROWS(_xlfn.ANCHORARRAY(_Helper_FilterResults!$A$1)),
    INDEX(_xlfn.ANCHORARRAY(_Helper_FilterResults!$A$1), ROW()-ROW($D$8)+1, 11),
    ""
)</f>
        <v>No</v>
      </c>
      <c r="O514" s="28" t="str" cm="1">
        <f t="array" ref="O514">IF(
    ROW()-ROW($D$8)+1 &lt;= ROWS(_xlfn.ANCHORARRAY(_Helper_FilterResults!$A$1)),
    INDEX(_xlfn.ANCHORARRAY(_Helper_FilterResults!$A$1), ROW()-ROW($D$8)+1, 12),
    ""
)</f>
        <v>NA</v>
      </c>
      <c r="P514" s="33" t="str" cm="1">
        <f t="array" ref="P514">IF(
    ROW()-ROW($D$8)+1 &lt;= ROWS(_xlfn.ANCHORARRAY(_Helper_FilterResults!$A$1)),
    INDEX(_xlfn.ANCHORARRAY(_Helper_FilterResults!$A$1), ROW()-ROW($D$8)+1, 13),
    ""
)</f>
        <v>General Acute Care Hospital</v>
      </c>
      <c r="Q514" s="33" t="str" cm="1">
        <f t="array" ref="Q514">IF(
    ROW()-ROW($D$8)+1 &lt;= ROWS(_xlfn.ANCHORARRAY(_Helper_FilterResults!$A$1)),
    INDEX(_xlfn.ANCHORARRAY(_Helper_FilterResults!$A$1), ROW()-ROW($D$8)+1, 14),
    ""
)</f>
        <v>NA</v>
      </c>
    </row>
    <row r="515" spans="4:17" x14ac:dyDescent="0.3">
      <c r="D515" s="5" cm="1">
        <f t="array" ref="D515">IF(
    ROW()-ROW($D$8)+1 &lt;= ROWS(_xlfn.ANCHORARRAY(_Helper_FilterResults!$A$1)),
    INDEX(_xlfn.ANCHORARRAY(_Helper_FilterResults!$A$1), ROW()-ROW($D$8)+1, 1),
    ""
)</f>
        <v>206351814</v>
      </c>
      <c r="E515" s="5" t="str" cm="1">
        <f t="array" ref="E515">IF(
    ROW()-ROW($D$8)+1 &lt;= ROWS(_xlfn.ANCHORARRAY(_Helper_FilterResults!$A$1)),
    INDEX(_xlfn.ANCHORARRAY(_Helper_FilterResults!$A$1), ROW()-ROW($D$8)+1, 2),
    ""
)</f>
        <v>HAZEL HAWKINS MEMORIAL HOSPITAL D/P SNF</v>
      </c>
      <c r="F515" s="5" t="str" cm="1">
        <f t="array" ref="F515">IF(
    ROW()-ROW($D$8)+1 &lt;= ROWS(_xlfn.ANCHORARRAY(_Helper_FilterResults!$A$1)),
    INDEX(_xlfn.ANCHORARRAY(_Helper_FilterResults!$A$1), ROW()-ROW($D$8)+1, 3),
    ""
)</f>
        <v>900 SUNSET DRIVE</v>
      </c>
      <c r="G515" s="5" t="str" cm="1">
        <f t="array" ref="G515">IF(
    ROW()-ROW($D$8)+1 &lt;= ROWS(_xlfn.ANCHORARRAY(_Helper_FilterResults!$A$1)),
    INDEX(_xlfn.ANCHORARRAY(_Helper_FilterResults!$A$1), ROW()-ROW($D$8)+1, 4),
    ""
)</f>
        <v>HOLLISTER</v>
      </c>
      <c r="H515" s="5" cm="1">
        <f t="array" ref="H515">IF(
    ROW()-ROW($D$8)+1 &lt;= ROWS(_xlfn.ANCHORARRAY(_Helper_FilterResults!$A$1)),
    INDEX(_xlfn.ANCHORARRAY(_Helper_FilterResults!$A$1), ROW()-ROW($D$8)+1, 5),
    ""
)</f>
        <v>95023</v>
      </c>
      <c r="I515" s="28" t="str" cm="1">
        <f t="array" ref="I515">IF(
    ROW()-ROW($D$8)+1 &lt;= ROWS(_xlfn.ANCHORARRAY(_Helper_FilterResults!$A$1)),
    INDEX(_xlfn.ANCHORARRAY(_Helper_FilterResults!$A$1), ROW()-ROW($D$8)+1, 6),
    ""
)</f>
        <v>District 29</v>
      </c>
      <c r="J515" s="28" t="str" cm="1">
        <f t="array" ref="J515">IF(
    ROW()-ROW($D$8)+1 &lt;= ROWS(_xlfn.ANCHORARRAY(_Helper_FilterResults!$A$1)),
    INDEX(_xlfn.ANCHORARRAY(_Helper_FilterResults!$A$1), ROW()-ROW($D$8)+1, 7),
    ""
)</f>
        <v>District 17</v>
      </c>
      <c r="K515" s="28" t="str" cm="1">
        <f t="array" ref="K515">IF(
    ROW()-ROW($D$8)+1 &lt;= ROWS(_xlfn.ANCHORARRAY(_Helper_FilterResults!$A$1)),
    INDEX(_xlfn.ANCHORARRAY(_Helper_FilterResults!$A$1), ROW()-ROW($D$8)+1, 8),
    ""
)</f>
        <v>District 18</v>
      </c>
      <c r="L515" s="28" t="str" cm="1">
        <f t="array" ref="L515">IF(
    ROW()-ROW($D$8)+1 &lt;= ROWS(_xlfn.ANCHORARRAY(_Helper_FilterResults!$A$1)),
    INDEX(_xlfn.ANCHORARRAY(_Helper_FilterResults!$A$1), ROW()-ROW($D$8)+1, 9),
    ""
)</f>
        <v>District 18</v>
      </c>
      <c r="M515" s="28" t="str" cm="1">
        <f t="array" ref="M515">IF(
    ROW()-ROW($D$8)+1 &lt;= ROWS(_xlfn.ANCHORARRAY(_Helper_FilterResults!$A$1)),
    INDEX(_xlfn.ANCHORARRAY(_Helper_FilterResults!$A$1), ROW()-ROW($D$8)+1, 10),
    ""
)</f>
        <v>No</v>
      </c>
      <c r="N515" s="34" t="str" cm="1">
        <f t="array" ref="N515">IF(
    ROW()-ROW($D$8)+1 &lt;= ROWS(_xlfn.ANCHORARRAY(_Helper_FilterResults!$A$1)),
    INDEX(_xlfn.ANCHORARRAY(_Helper_FilterResults!$A$1), ROW()-ROW($D$8)+1, 11),
    ""
)</f>
        <v>No</v>
      </c>
      <c r="O515" s="28" t="str" cm="1">
        <f t="array" ref="O515">IF(
    ROW()-ROW($D$8)+1 &lt;= ROWS(_xlfn.ANCHORARRAY(_Helper_FilterResults!$A$1)),
    INDEX(_xlfn.ANCHORARRAY(_Helper_FilterResults!$A$1), ROW()-ROW($D$8)+1, 12),
    ""
)</f>
        <v>NA</v>
      </c>
      <c r="P515" s="33" t="str" cm="1">
        <f t="array" ref="P515">IF(
    ROW()-ROW($D$8)+1 &lt;= ROWS(_xlfn.ANCHORARRAY(_Helper_FilterResults!$A$1)),
    INDEX(_xlfn.ANCHORARRAY(_Helper_FilterResults!$A$1), ROW()-ROW($D$8)+1, 13),
    ""
)</f>
        <v>General Acute Care Hospital</v>
      </c>
      <c r="Q515" s="33" t="str" cm="1">
        <f t="array" ref="Q515">IF(
    ROW()-ROW($D$8)+1 &lt;= ROWS(_xlfn.ANCHORARRAY(_Helper_FilterResults!$A$1)),
    INDEX(_xlfn.ANCHORARRAY(_Helper_FilterResults!$A$1), ROW()-ROW($D$8)+1, 14),
    ""
)</f>
        <v>District</v>
      </c>
    </row>
    <row r="516" spans="4:17" x14ac:dyDescent="0.3">
      <c r="D516" s="5" t="str" cm="1">
        <f t="array" ref="D516">IF(
    ROW()-ROW($D$8)+1 &lt;= ROWS(_xlfn.ANCHORARRAY(_Helper_FilterResults!$A$1)),
    INDEX(_xlfn.ANCHORARRAY(_Helper_FilterResults!$A$1), ROW()-ROW($D$8)+1, 1),
    ""
)</f>
        <v/>
      </c>
      <c r="E516" s="5" t="str" cm="1">
        <f t="array" ref="E516">IF(
    ROW()-ROW($D$8)+1 &lt;= ROWS(_xlfn.ANCHORARRAY(_Helper_FilterResults!$A$1)),
    INDEX(_xlfn.ANCHORARRAY(_Helper_FilterResults!$A$1), ROW()-ROW($D$8)+1, 2),
    ""
)</f>
        <v/>
      </c>
      <c r="F516" s="5" t="str" cm="1">
        <f t="array" ref="F516">IF(
    ROW()-ROW($D$8)+1 &lt;= ROWS(_xlfn.ANCHORARRAY(_Helper_FilterResults!$A$1)),
    INDEX(_xlfn.ANCHORARRAY(_Helper_FilterResults!$A$1), ROW()-ROW($D$8)+1, 3),
    ""
)</f>
        <v/>
      </c>
      <c r="G516" s="5" t="str" cm="1">
        <f t="array" ref="G516">IF(
    ROW()-ROW($D$8)+1 &lt;= ROWS(_xlfn.ANCHORARRAY(_Helper_FilterResults!$A$1)),
    INDEX(_xlfn.ANCHORARRAY(_Helper_FilterResults!$A$1), ROW()-ROW($D$8)+1, 4),
    ""
)</f>
        <v/>
      </c>
      <c r="H516" s="5" t="str" cm="1">
        <f t="array" ref="H516">IF(
    ROW()-ROW($D$8)+1 &lt;= ROWS(_xlfn.ANCHORARRAY(_Helper_FilterResults!$A$1)),
    INDEX(_xlfn.ANCHORARRAY(_Helper_FilterResults!$A$1), ROW()-ROW($D$8)+1, 5),
    ""
)</f>
        <v/>
      </c>
      <c r="I516" s="28" t="str" cm="1">
        <f t="array" ref="I516">IF(
    ROW()-ROW($D$8)+1 &lt;= ROWS(_xlfn.ANCHORARRAY(_Helper_FilterResults!$A$1)),
    INDEX(_xlfn.ANCHORARRAY(_Helper_FilterResults!$A$1), ROW()-ROW($D$8)+1, 6),
    ""
)</f>
        <v/>
      </c>
      <c r="J516" s="28" t="str" cm="1">
        <f t="array" ref="J516">IF(
    ROW()-ROW($D$8)+1 &lt;= ROWS(_xlfn.ANCHORARRAY(_Helper_FilterResults!$A$1)),
    INDEX(_xlfn.ANCHORARRAY(_Helper_FilterResults!$A$1), ROW()-ROW($D$8)+1, 7),
    ""
)</f>
        <v/>
      </c>
      <c r="K516" s="28" t="str" cm="1">
        <f t="array" ref="K516">IF(
    ROW()-ROW($D$8)+1 &lt;= ROWS(_xlfn.ANCHORARRAY(_Helper_FilterResults!$A$1)),
    INDEX(_xlfn.ANCHORARRAY(_Helper_FilterResults!$A$1), ROW()-ROW($D$8)+1, 8),
    ""
)</f>
        <v/>
      </c>
      <c r="L516" s="28" t="str" cm="1">
        <f t="array" ref="L516">IF(
    ROW()-ROW($D$8)+1 &lt;= ROWS(_xlfn.ANCHORARRAY(_Helper_FilterResults!$A$1)),
    INDEX(_xlfn.ANCHORARRAY(_Helper_FilterResults!$A$1), ROW()-ROW($D$8)+1, 9),
    ""
)</f>
        <v/>
      </c>
      <c r="M516" s="28" t="str" cm="1">
        <f t="array" ref="M516">IF(
    ROW()-ROW($D$8)+1 &lt;= ROWS(_xlfn.ANCHORARRAY(_Helper_FilterResults!$A$1)),
    INDEX(_xlfn.ANCHORARRAY(_Helper_FilterResults!$A$1), ROW()-ROW($D$8)+1, 10),
    ""
)</f>
        <v/>
      </c>
      <c r="N516" s="34" t="str" cm="1">
        <f t="array" ref="N516">IF(
    ROW()-ROW($D$8)+1 &lt;= ROWS(_xlfn.ANCHORARRAY(_Helper_FilterResults!$A$1)),
    INDEX(_xlfn.ANCHORARRAY(_Helper_FilterResults!$A$1), ROW()-ROW($D$8)+1, 11),
    ""
)</f>
        <v/>
      </c>
      <c r="O516" s="28" t="str" cm="1">
        <f t="array" ref="O516">IF(
    ROW()-ROW($D$8)+1 &lt;= ROWS(_xlfn.ANCHORARRAY(_Helper_FilterResults!$A$1)),
    INDEX(_xlfn.ANCHORARRAY(_Helper_FilterResults!$A$1), ROW()-ROW($D$8)+1, 12),
    ""
)</f>
        <v/>
      </c>
      <c r="P516" s="33" t="str" cm="1">
        <f t="array" ref="P516">IF(
    ROW()-ROW($D$8)+1 &lt;= ROWS(_xlfn.ANCHORARRAY(_Helper_FilterResults!$A$1)),
    INDEX(_xlfn.ANCHORARRAY(_Helper_FilterResults!$A$1), ROW()-ROW($D$8)+1, 13),
    ""
)</f>
        <v/>
      </c>
      <c r="Q516" s="33" t="str" cm="1">
        <f t="array" ref="Q516">IF(
    ROW()-ROW($D$8)+1 &lt;= ROWS(_xlfn.ANCHORARRAY(_Helper_FilterResults!$A$1)),
    INDEX(_xlfn.ANCHORARRAY(_Helper_FilterResults!$A$1), ROW()-ROW($D$8)+1, 14),
    ""
)</f>
        <v/>
      </c>
    </row>
  </sheetData>
  <sheetProtection sheet="1" sort="0" autoFilter="0"/>
  <mergeCells count="2">
    <mergeCell ref="A4:E4"/>
    <mergeCell ref="A5:E5"/>
  </mergeCells>
  <pageMargins left="0.7" right="0.7" top="0.75" bottom="0.75" header="0.3" footer="0.3"/>
  <pageSetup orientation="portrait" horizontalDpi="1200" verticalDpi="120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6ABAB6F-9C8F-448B-A68E-1739100B36F6}">
          <x14:formula1>
            <xm:f>Lists!$A$2:$A$81</xm:f>
          </x14:formula1>
          <xm:sqref>A3</xm:sqref>
        </x14:dataValidation>
        <x14:dataValidation type="list" allowBlank="1" showInputMessage="1" showErrorMessage="1" xr:uid="{14B9890D-BFE5-4D79-844A-00B91EEC4555}">
          <x14:formula1>
            <xm:f>Lists!$B$2:$B$41</xm:f>
          </x14:formula1>
          <xm:sqref>B3</xm:sqref>
        </x14:dataValidation>
        <x14:dataValidation type="list" allowBlank="1" showInputMessage="1" showErrorMessage="1" xr:uid="{44535E5C-2722-4034-B5F2-6A87B91E1F0B}">
          <x14:formula1>
            <xm:f>Lists!$C$2:$C$53</xm:f>
          </x14:formula1>
          <xm:sqref>C3</xm:sqref>
        </x14:dataValidation>
        <x14:dataValidation type="list" allowBlank="1" showInputMessage="1" showErrorMessage="1" xr:uid="{37F9AA4F-25B3-4D48-9F9B-AADD43EF4DA4}">
          <x14:formula1>
            <xm:f>Lists!$D$2:$D$53</xm:f>
          </x14:formula1>
          <xm:sqref>D3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5644F-CD55-44DA-87CC-D75C3B4D7B88}">
  <dimension ref="A1:N509"/>
  <sheetViews>
    <sheetView workbookViewId="0">
      <pane ySplit="1" topLeftCell="A2" activePane="bottomLeft" state="frozen"/>
      <selection pane="bottomLeft" activeCell="G8" sqref="G8"/>
    </sheetView>
  </sheetViews>
  <sheetFormatPr defaultColWidth="8.88671875" defaultRowHeight="13.8" x14ac:dyDescent="0.25"/>
  <cols>
    <col min="1" max="1" width="13.33203125" style="1" customWidth="1"/>
    <col min="2" max="2" width="72.77734375" style="1" customWidth="1"/>
    <col min="3" max="3" width="40.77734375" style="1" customWidth="1"/>
    <col min="4" max="5" width="13.33203125" style="1" customWidth="1"/>
    <col min="6" max="6" width="15.6640625" style="1" customWidth="1"/>
    <col min="7" max="7" width="13.33203125" style="1" customWidth="1"/>
    <col min="8" max="9" width="15.88671875" style="1" customWidth="1"/>
    <col min="10" max="10" width="13.33203125" style="1" customWidth="1"/>
    <col min="11" max="11" width="14.21875" style="1" customWidth="1"/>
    <col min="12" max="12" width="13.88671875" style="1" customWidth="1"/>
    <col min="13" max="13" width="33.6640625" style="1" customWidth="1"/>
    <col min="14" max="14" width="29.6640625" style="1" customWidth="1"/>
    <col min="15" max="16384" width="8.88671875" style="1"/>
  </cols>
  <sheetData>
    <row r="1" spans="1:14" ht="39.6" x14ac:dyDescent="0.25">
      <c r="A1" s="8" t="s">
        <v>1436</v>
      </c>
      <c r="B1" s="8" t="s">
        <v>1389</v>
      </c>
      <c r="C1" s="8" t="s">
        <v>1390</v>
      </c>
      <c r="D1" s="8" t="s">
        <v>1391</v>
      </c>
      <c r="E1" s="8" t="s">
        <v>1392</v>
      </c>
      <c r="F1" s="8" t="s">
        <v>1393</v>
      </c>
      <c r="G1" s="8" t="s">
        <v>1394</v>
      </c>
      <c r="H1" s="8" t="s">
        <v>1450</v>
      </c>
      <c r="I1" s="8" t="s">
        <v>1444</v>
      </c>
      <c r="J1" s="8" t="s">
        <v>1395</v>
      </c>
      <c r="K1" s="8" t="s">
        <v>1396</v>
      </c>
      <c r="L1" s="8" t="s">
        <v>1397</v>
      </c>
      <c r="M1" s="8" t="s">
        <v>1398</v>
      </c>
      <c r="N1" s="8" t="s">
        <v>1399</v>
      </c>
    </row>
    <row r="2" spans="1:14" x14ac:dyDescent="0.25">
      <c r="A2" s="1">
        <v>106010735</v>
      </c>
      <c r="B2" s="1" t="s">
        <v>1</v>
      </c>
      <c r="C2" s="1" t="s">
        <v>2</v>
      </c>
      <c r="D2" s="1" t="s">
        <v>3</v>
      </c>
      <c r="E2" s="1">
        <v>94501</v>
      </c>
      <c r="F2" s="1" t="s">
        <v>6</v>
      </c>
      <c r="G2" s="1" t="s">
        <v>7</v>
      </c>
      <c r="H2" s="1" t="s">
        <v>8</v>
      </c>
      <c r="I2" s="1" t="s">
        <v>8</v>
      </c>
      <c r="J2" s="1" t="s">
        <v>5</v>
      </c>
      <c r="K2" s="1" t="s">
        <v>5</v>
      </c>
      <c r="L2" s="1" t="s">
        <v>1443</v>
      </c>
      <c r="M2" s="1" t="s">
        <v>9</v>
      </c>
      <c r="N2" s="1" t="s">
        <v>10</v>
      </c>
    </row>
    <row r="3" spans="1:14" x14ac:dyDescent="0.25">
      <c r="A3" s="1">
        <v>106010739</v>
      </c>
      <c r="B3" s="1" t="s">
        <v>11</v>
      </c>
      <c r="C3" s="1" t="s">
        <v>12</v>
      </c>
      <c r="D3" s="1" t="s">
        <v>13</v>
      </c>
      <c r="E3" s="1">
        <v>94705</v>
      </c>
      <c r="F3" s="1" t="s">
        <v>14</v>
      </c>
      <c r="G3" s="1" t="s">
        <v>7</v>
      </c>
      <c r="H3" s="1" t="s">
        <v>8</v>
      </c>
      <c r="I3" s="1" t="s">
        <v>8</v>
      </c>
      <c r="J3" s="1" t="s">
        <v>5</v>
      </c>
      <c r="K3" s="1" t="s">
        <v>5</v>
      </c>
      <c r="L3" s="1" t="s">
        <v>1443</v>
      </c>
      <c r="M3" s="1" t="s">
        <v>9</v>
      </c>
      <c r="N3" s="1" t="s">
        <v>1404</v>
      </c>
    </row>
    <row r="4" spans="1:14" x14ac:dyDescent="0.25">
      <c r="A4" s="1">
        <v>106010776</v>
      </c>
      <c r="B4" s="1" t="s">
        <v>15</v>
      </c>
      <c r="C4" s="1" t="s">
        <v>16</v>
      </c>
      <c r="D4" s="1" t="s">
        <v>17</v>
      </c>
      <c r="E4" s="1">
        <v>94609</v>
      </c>
      <c r="F4" s="1" t="s">
        <v>6</v>
      </c>
      <c r="G4" s="1" t="s">
        <v>7</v>
      </c>
      <c r="H4" s="1" t="s">
        <v>8</v>
      </c>
      <c r="I4" s="1" t="s">
        <v>8</v>
      </c>
      <c r="J4" s="1" t="s">
        <v>5</v>
      </c>
      <c r="K4" s="1" t="s">
        <v>5</v>
      </c>
      <c r="L4" s="1" t="s">
        <v>18</v>
      </c>
      <c r="M4" s="1" t="s">
        <v>9</v>
      </c>
      <c r="N4" s="1" t="s">
        <v>1404</v>
      </c>
    </row>
    <row r="5" spans="1:14" x14ac:dyDescent="0.25">
      <c r="A5" s="1">
        <v>106010811</v>
      </c>
      <c r="B5" s="1" t="s">
        <v>20</v>
      </c>
      <c r="C5" s="1" t="s">
        <v>21</v>
      </c>
      <c r="D5" s="1" t="s">
        <v>22</v>
      </c>
      <c r="E5" s="1">
        <v>94578</v>
      </c>
      <c r="F5" s="1" t="s">
        <v>23</v>
      </c>
      <c r="G5" s="1" t="s">
        <v>24</v>
      </c>
      <c r="H5" s="1" t="s">
        <v>14</v>
      </c>
      <c r="I5" s="1" t="s">
        <v>37</v>
      </c>
      <c r="J5" s="1" t="s">
        <v>5</v>
      </c>
      <c r="K5" s="1" t="s">
        <v>5</v>
      </c>
      <c r="L5" s="1" t="s">
        <v>1443</v>
      </c>
      <c r="M5" s="1" t="s">
        <v>9</v>
      </c>
      <c r="N5" s="1" t="s">
        <v>10</v>
      </c>
    </row>
    <row r="6" spans="1:14" x14ac:dyDescent="0.25">
      <c r="A6" s="1">
        <v>106010844</v>
      </c>
      <c r="B6" s="1" t="s">
        <v>25</v>
      </c>
      <c r="C6" s="1" t="s">
        <v>26</v>
      </c>
      <c r="D6" s="1" t="s">
        <v>13</v>
      </c>
      <c r="E6" s="1">
        <v>94704</v>
      </c>
      <c r="F6" s="1" t="s">
        <v>14</v>
      </c>
      <c r="G6" s="1" t="s">
        <v>7</v>
      </c>
      <c r="H6" s="1" t="s">
        <v>8</v>
      </c>
      <c r="I6" s="1" t="s">
        <v>8</v>
      </c>
      <c r="J6" s="1" t="s">
        <v>5</v>
      </c>
      <c r="K6" s="1" t="s">
        <v>5</v>
      </c>
      <c r="L6" s="1" t="s">
        <v>1443</v>
      </c>
      <c r="M6" s="1" t="s">
        <v>9</v>
      </c>
      <c r="N6" s="1" t="s">
        <v>1404</v>
      </c>
    </row>
    <row r="7" spans="1:14" x14ac:dyDescent="0.25">
      <c r="A7" s="1">
        <v>106010846</v>
      </c>
      <c r="B7" s="1" t="s">
        <v>27</v>
      </c>
      <c r="C7" s="1" t="s">
        <v>28</v>
      </c>
      <c r="D7" s="1" t="s">
        <v>17</v>
      </c>
      <c r="E7" s="1">
        <v>94602</v>
      </c>
      <c r="F7" s="1" t="s">
        <v>6</v>
      </c>
      <c r="G7" s="1" t="s">
        <v>7</v>
      </c>
      <c r="H7" s="1" t="s">
        <v>8</v>
      </c>
      <c r="I7" s="1" t="s">
        <v>8</v>
      </c>
      <c r="J7" s="1" t="s">
        <v>5</v>
      </c>
      <c r="K7" s="1" t="s">
        <v>5</v>
      </c>
      <c r="L7" s="1" t="s">
        <v>19</v>
      </c>
      <c r="M7" s="1" t="s">
        <v>9</v>
      </c>
      <c r="N7" s="1" t="s">
        <v>10</v>
      </c>
    </row>
    <row r="8" spans="1:14" x14ac:dyDescent="0.25">
      <c r="A8" s="1">
        <v>106010887</v>
      </c>
      <c r="B8" s="1" t="s">
        <v>29</v>
      </c>
      <c r="C8" s="1" t="s">
        <v>30</v>
      </c>
      <c r="D8" s="1" t="s">
        <v>22</v>
      </c>
      <c r="E8" s="1">
        <v>94577</v>
      </c>
      <c r="F8" s="1" t="s">
        <v>23</v>
      </c>
      <c r="G8" s="1" t="s">
        <v>24</v>
      </c>
      <c r="H8" s="1" t="s">
        <v>14</v>
      </c>
      <c r="I8" s="1" t="s">
        <v>37</v>
      </c>
      <c r="J8" s="1" t="s">
        <v>5</v>
      </c>
      <c r="K8" s="1" t="s">
        <v>5</v>
      </c>
      <c r="L8" s="1" t="s">
        <v>1443</v>
      </c>
      <c r="M8" s="1" t="s">
        <v>9</v>
      </c>
      <c r="N8" s="1" t="s">
        <v>31</v>
      </c>
    </row>
    <row r="9" spans="1:14" x14ac:dyDescent="0.25">
      <c r="A9" s="1">
        <v>106010937</v>
      </c>
      <c r="B9" s="1" t="s">
        <v>32</v>
      </c>
      <c r="C9" s="1" t="s">
        <v>33</v>
      </c>
      <c r="D9" s="1" t="s">
        <v>17</v>
      </c>
      <c r="E9" s="1">
        <v>94609</v>
      </c>
      <c r="F9" s="1" t="s">
        <v>6</v>
      </c>
      <c r="G9" s="1" t="s">
        <v>7</v>
      </c>
      <c r="H9" s="1" t="s">
        <v>8</v>
      </c>
      <c r="I9" s="1" t="s">
        <v>8</v>
      </c>
      <c r="J9" s="1" t="s">
        <v>5</v>
      </c>
      <c r="K9" s="1" t="s">
        <v>5</v>
      </c>
      <c r="L9" s="1" t="s">
        <v>1443</v>
      </c>
      <c r="M9" s="1" t="s">
        <v>9</v>
      </c>
      <c r="N9" s="1" t="s">
        <v>1404</v>
      </c>
    </row>
    <row r="10" spans="1:14" x14ac:dyDescent="0.25">
      <c r="A10" s="1">
        <v>106010967</v>
      </c>
      <c r="B10" s="1" t="s">
        <v>34</v>
      </c>
      <c r="C10" s="1" t="s">
        <v>35</v>
      </c>
      <c r="D10" s="1" t="s">
        <v>36</v>
      </c>
      <c r="E10" s="1">
        <v>94545</v>
      </c>
      <c r="F10" s="1" t="s">
        <v>23</v>
      </c>
      <c r="G10" s="1" t="s">
        <v>37</v>
      </c>
      <c r="H10" s="1" t="s">
        <v>14</v>
      </c>
      <c r="I10" s="1" t="s">
        <v>14</v>
      </c>
      <c r="J10" s="1" t="s">
        <v>5</v>
      </c>
      <c r="K10" s="1" t="s">
        <v>5</v>
      </c>
      <c r="L10" s="1" t="s">
        <v>1443</v>
      </c>
      <c r="M10" s="1" t="s">
        <v>9</v>
      </c>
      <c r="N10" s="1" t="s">
        <v>1404</v>
      </c>
    </row>
    <row r="11" spans="1:14" x14ac:dyDescent="0.25">
      <c r="A11" s="1">
        <v>106010983</v>
      </c>
      <c r="B11" s="1" t="s">
        <v>38</v>
      </c>
      <c r="C11" s="1" t="s">
        <v>39</v>
      </c>
      <c r="D11" s="1" t="s">
        <v>40</v>
      </c>
      <c r="E11" s="1">
        <v>94550</v>
      </c>
      <c r="F11" s="1" t="s">
        <v>41</v>
      </c>
      <c r="G11" s="1" t="s">
        <v>42</v>
      </c>
      <c r="H11" s="1" t="s">
        <v>14</v>
      </c>
      <c r="I11" s="1" t="s">
        <v>14</v>
      </c>
      <c r="J11" s="1" t="s">
        <v>5</v>
      </c>
      <c r="K11" s="1" t="s">
        <v>5</v>
      </c>
      <c r="L11" s="1" t="s">
        <v>1443</v>
      </c>
      <c r="M11" s="1" t="s">
        <v>9</v>
      </c>
      <c r="N11" s="1" t="s">
        <v>1404</v>
      </c>
    </row>
    <row r="12" spans="1:14" x14ac:dyDescent="0.25">
      <c r="A12" s="1">
        <v>106010987</v>
      </c>
      <c r="B12" s="1" t="s">
        <v>43</v>
      </c>
      <c r="C12" s="1" t="s">
        <v>44</v>
      </c>
      <c r="D12" s="1" t="s">
        <v>45</v>
      </c>
      <c r="E12" s="1">
        <v>94538</v>
      </c>
      <c r="F12" s="1" t="s">
        <v>47</v>
      </c>
      <c r="G12" s="1" t="s">
        <v>37</v>
      </c>
      <c r="H12" s="1" t="s">
        <v>14</v>
      </c>
      <c r="I12" s="1" t="s">
        <v>14</v>
      </c>
      <c r="J12" s="1" t="s">
        <v>5</v>
      </c>
      <c r="K12" s="1" t="s">
        <v>5</v>
      </c>
      <c r="L12" s="1" t="s">
        <v>46</v>
      </c>
      <c r="M12" s="1" t="s">
        <v>9</v>
      </c>
      <c r="N12" s="1" t="s">
        <v>48</v>
      </c>
    </row>
    <row r="13" spans="1:14" x14ac:dyDescent="0.25">
      <c r="A13" s="1">
        <v>106013619</v>
      </c>
      <c r="B13" s="1" t="s">
        <v>49</v>
      </c>
      <c r="C13" s="1" t="s">
        <v>50</v>
      </c>
      <c r="D13" s="1" t="s">
        <v>22</v>
      </c>
      <c r="E13" s="1">
        <v>94578</v>
      </c>
      <c r="F13" s="1" t="s">
        <v>23</v>
      </c>
      <c r="G13" s="1" t="s">
        <v>24</v>
      </c>
      <c r="H13" s="1" t="s">
        <v>8</v>
      </c>
      <c r="I13" s="1" t="s">
        <v>8</v>
      </c>
      <c r="J13" s="1" t="s">
        <v>5</v>
      </c>
      <c r="K13" s="1" t="s">
        <v>5</v>
      </c>
      <c r="L13" s="1" t="s">
        <v>1443</v>
      </c>
      <c r="M13" s="1" t="s">
        <v>9</v>
      </c>
      <c r="N13" s="1" t="s">
        <v>10</v>
      </c>
    </row>
    <row r="14" spans="1:14" x14ac:dyDescent="0.25">
      <c r="A14" s="1">
        <v>106013626</v>
      </c>
      <c r="B14" s="1" t="s">
        <v>51</v>
      </c>
      <c r="C14" s="1" t="s">
        <v>52</v>
      </c>
      <c r="D14" s="1" t="s">
        <v>17</v>
      </c>
      <c r="E14" s="1">
        <v>94609</v>
      </c>
      <c r="F14" s="1" t="s">
        <v>6</v>
      </c>
      <c r="G14" s="1" t="s">
        <v>7</v>
      </c>
      <c r="H14" s="1" t="s">
        <v>8</v>
      </c>
      <c r="I14" s="1" t="s">
        <v>8</v>
      </c>
      <c r="J14" s="1" t="s">
        <v>5</v>
      </c>
      <c r="K14" s="1" t="s">
        <v>5</v>
      </c>
      <c r="L14" s="1" t="s">
        <v>1443</v>
      </c>
      <c r="M14" s="1" t="s">
        <v>9</v>
      </c>
      <c r="N14" s="1" t="s">
        <v>1404</v>
      </c>
    </row>
    <row r="15" spans="1:14" x14ac:dyDescent="0.25">
      <c r="A15" s="1">
        <v>106013687</v>
      </c>
      <c r="B15" s="1" t="s">
        <v>53</v>
      </c>
      <c r="C15" s="1" t="s">
        <v>54</v>
      </c>
      <c r="D15" s="1" t="s">
        <v>17</v>
      </c>
      <c r="E15" s="1">
        <v>94609</v>
      </c>
      <c r="F15" s="1" t="s">
        <v>6</v>
      </c>
      <c r="G15" s="1" t="s">
        <v>7</v>
      </c>
      <c r="H15" s="1" t="s">
        <v>8</v>
      </c>
      <c r="I15" s="1" t="s">
        <v>8</v>
      </c>
      <c r="J15" s="1" t="s">
        <v>5</v>
      </c>
      <c r="K15" s="1" t="s">
        <v>5</v>
      </c>
      <c r="L15" s="1" t="s">
        <v>1443</v>
      </c>
      <c r="M15" s="1" t="s">
        <v>55</v>
      </c>
      <c r="N15" s="1" t="s">
        <v>1404</v>
      </c>
    </row>
    <row r="16" spans="1:14" x14ac:dyDescent="0.25">
      <c r="A16" s="1">
        <v>106014034</v>
      </c>
      <c r="B16" s="1" t="s">
        <v>56</v>
      </c>
      <c r="C16" s="1" t="s">
        <v>57</v>
      </c>
      <c r="D16" s="1" t="s">
        <v>45</v>
      </c>
      <c r="E16" s="1">
        <v>94538</v>
      </c>
      <c r="F16" s="1" t="s">
        <v>47</v>
      </c>
      <c r="G16" s="1" t="s">
        <v>37</v>
      </c>
      <c r="H16" s="1" t="s">
        <v>14</v>
      </c>
      <c r="I16" s="1" t="s">
        <v>14</v>
      </c>
      <c r="J16" s="1" t="s">
        <v>5</v>
      </c>
      <c r="K16" s="1" t="s">
        <v>5</v>
      </c>
      <c r="L16" s="1" t="s">
        <v>1443</v>
      </c>
      <c r="M16" s="1" t="s">
        <v>58</v>
      </c>
      <c r="N16" s="1" t="s">
        <v>31</v>
      </c>
    </row>
    <row r="17" spans="1:14" x14ac:dyDescent="0.25">
      <c r="A17" s="1">
        <v>106014050</v>
      </c>
      <c r="B17" s="1" t="s">
        <v>38</v>
      </c>
      <c r="C17" s="1" t="s">
        <v>59</v>
      </c>
      <c r="D17" s="1" t="s">
        <v>60</v>
      </c>
      <c r="E17" s="1">
        <v>94588</v>
      </c>
      <c r="F17" s="1" t="s">
        <v>41</v>
      </c>
      <c r="G17" s="1" t="s">
        <v>42</v>
      </c>
      <c r="H17" s="1" t="s">
        <v>14</v>
      </c>
      <c r="I17" s="1" t="s">
        <v>14</v>
      </c>
      <c r="J17" s="1" t="s">
        <v>5</v>
      </c>
      <c r="K17" s="1" t="s">
        <v>5</v>
      </c>
      <c r="L17" s="1" t="s">
        <v>1443</v>
      </c>
      <c r="M17" s="1" t="s">
        <v>9</v>
      </c>
      <c r="N17" s="1" t="s">
        <v>1404</v>
      </c>
    </row>
    <row r="18" spans="1:14" x14ac:dyDescent="0.25">
      <c r="A18" s="1">
        <v>106014132</v>
      </c>
      <c r="B18" s="1" t="s">
        <v>61</v>
      </c>
      <c r="C18" s="1" t="s">
        <v>62</v>
      </c>
      <c r="D18" s="1" t="s">
        <v>45</v>
      </c>
      <c r="E18" s="1">
        <v>94538</v>
      </c>
      <c r="F18" s="1" t="s">
        <v>47</v>
      </c>
      <c r="G18" s="1" t="s">
        <v>37</v>
      </c>
      <c r="H18" s="1" t="s">
        <v>14</v>
      </c>
      <c r="I18" s="1" t="s">
        <v>14</v>
      </c>
      <c r="J18" s="1" t="s">
        <v>5</v>
      </c>
      <c r="K18" s="1" t="s">
        <v>5</v>
      </c>
      <c r="L18" s="1" t="s">
        <v>1443</v>
      </c>
      <c r="M18" s="1" t="s">
        <v>9</v>
      </c>
      <c r="N18" s="1" t="s">
        <v>1404</v>
      </c>
    </row>
    <row r="19" spans="1:14" x14ac:dyDescent="0.25">
      <c r="A19" s="1">
        <v>106014207</v>
      </c>
      <c r="B19" s="1" t="s">
        <v>63</v>
      </c>
      <c r="C19" s="1" t="s">
        <v>64</v>
      </c>
      <c r="D19" s="1" t="s">
        <v>17</v>
      </c>
      <c r="E19" s="1">
        <v>94601</v>
      </c>
      <c r="F19" s="1" t="s">
        <v>6</v>
      </c>
      <c r="G19" s="1" t="s">
        <v>7</v>
      </c>
      <c r="H19" s="1" t="s">
        <v>8</v>
      </c>
      <c r="I19" s="1" t="s">
        <v>8</v>
      </c>
      <c r="J19" s="1" t="s">
        <v>5</v>
      </c>
      <c r="K19" s="1" t="s">
        <v>5</v>
      </c>
      <c r="L19" s="1" t="s">
        <v>1443</v>
      </c>
      <c r="M19" s="1" t="s">
        <v>65</v>
      </c>
      <c r="N19" s="1" t="s">
        <v>31</v>
      </c>
    </row>
    <row r="20" spans="1:14" x14ac:dyDescent="0.25">
      <c r="A20" s="1">
        <v>106014226</v>
      </c>
      <c r="B20" s="1" t="s">
        <v>66</v>
      </c>
      <c r="C20" s="1" t="s">
        <v>67</v>
      </c>
      <c r="D20" s="1" t="s">
        <v>22</v>
      </c>
      <c r="E20" s="1">
        <v>94578</v>
      </c>
      <c r="F20" s="1" t="s">
        <v>23</v>
      </c>
      <c r="G20" s="1" t="s">
        <v>24</v>
      </c>
      <c r="H20" s="1" t="s">
        <v>14</v>
      </c>
      <c r="I20" s="1" t="s">
        <v>37</v>
      </c>
      <c r="J20" s="1" t="s">
        <v>5</v>
      </c>
      <c r="K20" s="1" t="s">
        <v>5</v>
      </c>
      <c r="L20" s="1" t="s">
        <v>1443</v>
      </c>
      <c r="M20" s="1" t="s">
        <v>65</v>
      </c>
      <c r="N20" s="1" t="s">
        <v>31</v>
      </c>
    </row>
    <row r="21" spans="1:14" x14ac:dyDescent="0.25">
      <c r="A21" s="1">
        <v>106014233</v>
      </c>
      <c r="B21" s="1" t="s">
        <v>68</v>
      </c>
      <c r="C21" s="1" t="s">
        <v>69</v>
      </c>
      <c r="D21" s="1" t="s">
        <v>70</v>
      </c>
      <c r="E21" s="1">
        <v>94546</v>
      </c>
      <c r="F21" s="1" t="s">
        <v>23</v>
      </c>
      <c r="G21" s="1" t="s">
        <v>24</v>
      </c>
      <c r="H21" s="1" t="s">
        <v>14</v>
      </c>
      <c r="I21" s="1" t="s">
        <v>37</v>
      </c>
      <c r="J21" s="1" t="s">
        <v>5</v>
      </c>
      <c r="K21" s="1" t="s">
        <v>5</v>
      </c>
      <c r="L21" s="1" t="s">
        <v>46</v>
      </c>
      <c r="M21" s="1" t="s">
        <v>9</v>
      </c>
      <c r="N21" s="1" t="s">
        <v>1404</v>
      </c>
    </row>
    <row r="22" spans="1:14" x14ac:dyDescent="0.25">
      <c r="A22" s="1">
        <v>106014326</v>
      </c>
      <c r="B22" s="1" t="s">
        <v>71</v>
      </c>
      <c r="C22" s="1" t="s">
        <v>72</v>
      </c>
      <c r="D22" s="1" t="s">
        <v>17</v>
      </c>
      <c r="E22" s="1">
        <v>94611</v>
      </c>
      <c r="F22" s="1" t="s">
        <v>6</v>
      </c>
      <c r="G22" s="1" t="s">
        <v>7</v>
      </c>
      <c r="H22" s="1" t="s">
        <v>8</v>
      </c>
      <c r="I22" s="1" t="s">
        <v>8</v>
      </c>
      <c r="J22" s="1" t="s">
        <v>4</v>
      </c>
      <c r="K22" s="1" t="s">
        <v>5</v>
      </c>
      <c r="L22" s="1" t="s">
        <v>1443</v>
      </c>
      <c r="M22" s="1" t="s">
        <v>9</v>
      </c>
      <c r="N22" s="1" t="s">
        <v>1404</v>
      </c>
    </row>
    <row r="23" spans="1:14" x14ac:dyDescent="0.25">
      <c r="A23" s="1">
        <v>106014337</v>
      </c>
      <c r="B23" s="1" t="s">
        <v>73</v>
      </c>
      <c r="C23" s="1" t="s">
        <v>74</v>
      </c>
      <c r="D23" s="1" t="s">
        <v>22</v>
      </c>
      <c r="E23" s="1">
        <v>94577</v>
      </c>
      <c r="F23" s="1" t="s">
        <v>23</v>
      </c>
      <c r="G23" s="1" t="s">
        <v>24</v>
      </c>
      <c r="H23" s="1" t="s">
        <v>8</v>
      </c>
      <c r="I23" s="1" t="s">
        <v>8</v>
      </c>
      <c r="J23" s="1" t="s">
        <v>5</v>
      </c>
      <c r="K23" s="1" t="s">
        <v>5</v>
      </c>
      <c r="L23" s="1" t="s">
        <v>1443</v>
      </c>
      <c r="M23" s="1" t="s">
        <v>9</v>
      </c>
      <c r="N23" s="1" t="s">
        <v>1404</v>
      </c>
    </row>
    <row r="24" spans="1:14" x14ac:dyDescent="0.25">
      <c r="A24" s="1">
        <v>106034002</v>
      </c>
      <c r="B24" s="1" t="s">
        <v>75</v>
      </c>
      <c r="C24" s="1" t="s">
        <v>76</v>
      </c>
      <c r="D24" s="1" t="s">
        <v>77</v>
      </c>
      <c r="E24" s="1">
        <v>95642</v>
      </c>
      <c r="F24" s="1" t="s">
        <v>78</v>
      </c>
      <c r="G24" s="1" t="s">
        <v>79</v>
      </c>
      <c r="H24" s="1" t="s">
        <v>42</v>
      </c>
      <c r="I24" s="1" t="s">
        <v>42</v>
      </c>
      <c r="J24" s="1" t="s">
        <v>5</v>
      </c>
      <c r="K24" s="1" t="s">
        <v>4</v>
      </c>
      <c r="L24" s="1" t="s">
        <v>1443</v>
      </c>
      <c r="M24" s="1" t="s">
        <v>9</v>
      </c>
      <c r="N24" s="1" t="s">
        <v>1404</v>
      </c>
    </row>
    <row r="25" spans="1:14" x14ac:dyDescent="0.25">
      <c r="A25" s="1">
        <v>106040802</v>
      </c>
      <c r="B25" s="1" t="s">
        <v>80</v>
      </c>
      <c r="C25" s="1" t="s">
        <v>81</v>
      </c>
      <c r="D25" s="1" t="s">
        <v>82</v>
      </c>
      <c r="E25" s="1">
        <v>95948</v>
      </c>
      <c r="F25" s="1" t="s">
        <v>83</v>
      </c>
      <c r="G25" s="1" t="s">
        <v>78</v>
      </c>
      <c r="H25" s="1" t="s">
        <v>78</v>
      </c>
      <c r="I25" s="1" t="s">
        <v>78</v>
      </c>
      <c r="J25" s="1" t="s">
        <v>5</v>
      </c>
      <c r="K25" s="1" t="s">
        <v>4</v>
      </c>
      <c r="L25" s="1" t="s">
        <v>1443</v>
      </c>
      <c r="M25" s="1" t="s">
        <v>9</v>
      </c>
      <c r="N25" s="1" t="s">
        <v>1404</v>
      </c>
    </row>
    <row r="26" spans="1:14" x14ac:dyDescent="0.25">
      <c r="A26" s="1">
        <v>106040828</v>
      </c>
      <c r="B26" s="1" t="s">
        <v>84</v>
      </c>
      <c r="C26" s="1" t="s">
        <v>85</v>
      </c>
      <c r="D26" s="1" t="s">
        <v>86</v>
      </c>
      <c r="E26" s="1">
        <v>95926</v>
      </c>
      <c r="F26" s="1" t="s">
        <v>83</v>
      </c>
      <c r="G26" s="1" t="s">
        <v>78</v>
      </c>
      <c r="H26" s="1" t="s">
        <v>78</v>
      </c>
      <c r="I26" s="1" t="s">
        <v>78</v>
      </c>
      <c r="J26" s="1" t="s">
        <v>5</v>
      </c>
      <c r="K26" s="1" t="s">
        <v>5</v>
      </c>
      <c r="L26" s="1" t="s">
        <v>1443</v>
      </c>
      <c r="M26" s="1" t="s">
        <v>9</v>
      </c>
      <c r="N26" s="1" t="s">
        <v>1404</v>
      </c>
    </row>
    <row r="27" spans="1:14" x14ac:dyDescent="0.25">
      <c r="A27" s="1">
        <v>106040937</v>
      </c>
      <c r="B27" s="1" t="s">
        <v>87</v>
      </c>
      <c r="C27" s="1" t="s">
        <v>88</v>
      </c>
      <c r="D27" s="1" t="s">
        <v>89</v>
      </c>
      <c r="E27" s="1">
        <v>95966</v>
      </c>
      <c r="F27" s="1" t="s">
        <v>83</v>
      </c>
      <c r="G27" s="1" t="s">
        <v>78</v>
      </c>
      <c r="H27" s="1" t="s">
        <v>78</v>
      </c>
      <c r="I27" s="1" t="s">
        <v>78</v>
      </c>
      <c r="J27" s="1" t="s">
        <v>5</v>
      </c>
      <c r="K27" s="1" t="s">
        <v>5</v>
      </c>
      <c r="L27" s="1" t="s">
        <v>1443</v>
      </c>
      <c r="M27" s="1" t="s">
        <v>9</v>
      </c>
      <c r="N27" s="1" t="s">
        <v>1404</v>
      </c>
    </row>
    <row r="28" spans="1:14" x14ac:dyDescent="0.25">
      <c r="A28" s="1">
        <v>106040962</v>
      </c>
      <c r="B28" s="1" t="s">
        <v>90</v>
      </c>
      <c r="C28" s="1" t="s">
        <v>91</v>
      </c>
      <c r="D28" s="1" t="s">
        <v>86</v>
      </c>
      <c r="E28" s="1">
        <v>95926</v>
      </c>
      <c r="F28" s="1" t="s">
        <v>83</v>
      </c>
      <c r="G28" s="1" t="s">
        <v>78</v>
      </c>
      <c r="H28" s="1" t="s">
        <v>78</v>
      </c>
      <c r="I28" s="1" t="s">
        <v>78</v>
      </c>
      <c r="J28" s="1" t="s">
        <v>5</v>
      </c>
      <c r="K28" s="1" t="s">
        <v>5</v>
      </c>
      <c r="L28" s="1" t="s">
        <v>46</v>
      </c>
      <c r="M28" s="1" t="s">
        <v>9</v>
      </c>
      <c r="N28" s="1" t="s">
        <v>1404</v>
      </c>
    </row>
    <row r="29" spans="1:14" x14ac:dyDescent="0.25">
      <c r="A29" s="1">
        <v>106044006</v>
      </c>
      <c r="B29" s="1" t="s">
        <v>92</v>
      </c>
      <c r="C29" s="1" t="s">
        <v>93</v>
      </c>
      <c r="D29" s="1" t="s">
        <v>86</v>
      </c>
      <c r="E29" s="1">
        <v>95926</v>
      </c>
      <c r="F29" s="1" t="s">
        <v>83</v>
      </c>
      <c r="G29" s="1" t="s">
        <v>78</v>
      </c>
      <c r="H29" s="1" t="s">
        <v>78</v>
      </c>
      <c r="I29" s="1" t="s">
        <v>78</v>
      </c>
      <c r="J29" s="1" t="s">
        <v>5</v>
      </c>
      <c r="K29" s="1" t="s">
        <v>5</v>
      </c>
      <c r="L29" s="1" t="s">
        <v>1443</v>
      </c>
      <c r="M29" s="1" t="s">
        <v>65</v>
      </c>
      <c r="N29" s="1" t="s">
        <v>10</v>
      </c>
    </row>
    <row r="30" spans="1:14" x14ac:dyDescent="0.25">
      <c r="A30" s="1">
        <v>106044011</v>
      </c>
      <c r="B30" s="1" t="s">
        <v>94</v>
      </c>
      <c r="C30" s="1" t="s">
        <v>95</v>
      </c>
      <c r="D30" s="1" t="s">
        <v>86</v>
      </c>
      <c r="E30" s="1">
        <v>95926</v>
      </c>
      <c r="F30" s="1" t="s">
        <v>83</v>
      </c>
      <c r="G30" s="1" t="s">
        <v>78</v>
      </c>
      <c r="H30" s="1" t="s">
        <v>78</v>
      </c>
      <c r="I30" s="1" t="s">
        <v>78</v>
      </c>
      <c r="J30" s="1" t="s">
        <v>5</v>
      </c>
      <c r="K30" s="1" t="s">
        <v>5</v>
      </c>
      <c r="L30" s="1" t="s">
        <v>1443</v>
      </c>
      <c r="M30" s="1" t="s">
        <v>9</v>
      </c>
      <c r="N30" s="1" t="s">
        <v>1404</v>
      </c>
    </row>
    <row r="31" spans="1:14" x14ac:dyDescent="0.25">
      <c r="A31" s="1">
        <v>106050932</v>
      </c>
      <c r="B31" s="1" t="s">
        <v>96</v>
      </c>
      <c r="C31" s="1" t="s">
        <v>97</v>
      </c>
      <c r="D31" s="1" t="s">
        <v>98</v>
      </c>
      <c r="E31" s="1">
        <v>95249</v>
      </c>
      <c r="F31" s="1" t="s">
        <v>99</v>
      </c>
      <c r="G31" s="1" t="s">
        <v>79</v>
      </c>
      <c r="H31" s="1" t="s">
        <v>42</v>
      </c>
      <c r="I31" s="1" t="s">
        <v>42</v>
      </c>
      <c r="J31" s="1" t="s">
        <v>5</v>
      </c>
      <c r="K31" s="1" t="s">
        <v>4</v>
      </c>
      <c r="L31" s="1" t="s">
        <v>1443</v>
      </c>
      <c r="M31" s="1" t="s">
        <v>9</v>
      </c>
      <c r="N31" s="1" t="s">
        <v>1404</v>
      </c>
    </row>
    <row r="32" spans="1:14" x14ac:dyDescent="0.25">
      <c r="A32" s="1">
        <v>106060870</v>
      </c>
      <c r="B32" s="1" t="s">
        <v>100</v>
      </c>
      <c r="C32" s="1" t="s">
        <v>101</v>
      </c>
      <c r="D32" s="1" t="s">
        <v>102</v>
      </c>
      <c r="E32" s="1">
        <v>95932</v>
      </c>
      <c r="F32" s="1" t="s">
        <v>79</v>
      </c>
      <c r="G32" s="1" t="s">
        <v>78</v>
      </c>
      <c r="H32" s="1" t="s">
        <v>78</v>
      </c>
      <c r="I32" s="1" t="s">
        <v>79</v>
      </c>
      <c r="J32" s="1" t="s">
        <v>5</v>
      </c>
      <c r="K32" s="1" t="s">
        <v>4</v>
      </c>
      <c r="L32" s="1" t="s">
        <v>1443</v>
      </c>
      <c r="M32" s="1" t="s">
        <v>9</v>
      </c>
      <c r="N32" s="1" t="s">
        <v>1405</v>
      </c>
    </row>
    <row r="33" spans="1:14" x14ac:dyDescent="0.25">
      <c r="A33" s="1">
        <v>106070924</v>
      </c>
      <c r="B33" s="1" t="s">
        <v>103</v>
      </c>
      <c r="C33" s="1" t="s">
        <v>104</v>
      </c>
      <c r="D33" s="1" t="s">
        <v>105</v>
      </c>
      <c r="E33" s="1">
        <v>94553</v>
      </c>
      <c r="F33" s="1" t="s">
        <v>106</v>
      </c>
      <c r="G33" s="1" t="s">
        <v>24</v>
      </c>
      <c r="H33" s="1" t="s">
        <v>99</v>
      </c>
      <c r="I33" s="1" t="s">
        <v>37</v>
      </c>
      <c r="J33" s="1" t="s">
        <v>5</v>
      </c>
      <c r="K33" s="1" t="s">
        <v>5</v>
      </c>
      <c r="L33" s="1" t="s">
        <v>1443</v>
      </c>
      <c r="M33" s="1" t="s">
        <v>9</v>
      </c>
      <c r="N33" s="1" t="s">
        <v>10</v>
      </c>
    </row>
    <row r="34" spans="1:14" x14ac:dyDescent="0.25">
      <c r="A34" s="1">
        <v>106070934</v>
      </c>
      <c r="B34" s="1" t="s">
        <v>107</v>
      </c>
      <c r="C34" s="1" t="s">
        <v>108</v>
      </c>
      <c r="D34" s="1" t="s">
        <v>109</v>
      </c>
      <c r="E34" s="1">
        <v>94509</v>
      </c>
      <c r="F34" s="1" t="s">
        <v>106</v>
      </c>
      <c r="G34" s="1" t="s">
        <v>24</v>
      </c>
      <c r="H34" s="1" t="s">
        <v>99</v>
      </c>
      <c r="I34" s="1" t="s">
        <v>24</v>
      </c>
      <c r="J34" s="1" t="s">
        <v>5</v>
      </c>
      <c r="K34" s="1" t="s">
        <v>5</v>
      </c>
      <c r="L34" s="1" t="s">
        <v>1443</v>
      </c>
      <c r="M34" s="1" t="s">
        <v>9</v>
      </c>
      <c r="N34" s="1" t="s">
        <v>1404</v>
      </c>
    </row>
    <row r="35" spans="1:14" x14ac:dyDescent="0.25">
      <c r="A35" s="1">
        <v>106070988</v>
      </c>
      <c r="B35" s="1" t="s">
        <v>110</v>
      </c>
      <c r="C35" s="1" t="s">
        <v>111</v>
      </c>
      <c r="D35" s="1" t="s">
        <v>112</v>
      </c>
      <c r="E35" s="1">
        <v>94598</v>
      </c>
      <c r="F35" s="1" t="s">
        <v>41</v>
      </c>
      <c r="G35" s="1" t="s">
        <v>24</v>
      </c>
      <c r="H35" s="1" t="s">
        <v>37</v>
      </c>
      <c r="I35" s="1" t="s">
        <v>37</v>
      </c>
      <c r="J35" s="1" t="s">
        <v>5</v>
      </c>
      <c r="K35" s="1" t="s">
        <v>5</v>
      </c>
      <c r="L35" s="1" t="s">
        <v>46</v>
      </c>
      <c r="M35" s="1" t="s">
        <v>9</v>
      </c>
      <c r="N35" s="1" t="s">
        <v>1404</v>
      </c>
    </row>
    <row r="36" spans="1:14" x14ac:dyDescent="0.25">
      <c r="A36" s="1">
        <v>106070990</v>
      </c>
      <c r="B36" s="1" t="s">
        <v>113</v>
      </c>
      <c r="C36" s="1" t="s">
        <v>114</v>
      </c>
      <c r="D36" s="1" t="s">
        <v>112</v>
      </c>
      <c r="E36" s="1" t="s">
        <v>115</v>
      </c>
      <c r="F36" s="1" t="s">
        <v>41</v>
      </c>
      <c r="G36" s="1" t="s">
        <v>24</v>
      </c>
      <c r="H36" s="1" t="s">
        <v>37</v>
      </c>
      <c r="I36" s="1" t="s">
        <v>37</v>
      </c>
      <c r="J36" s="1" t="s">
        <v>5</v>
      </c>
      <c r="K36" s="1" t="s">
        <v>5</v>
      </c>
      <c r="L36" s="1" t="s">
        <v>1443</v>
      </c>
      <c r="M36" s="1" t="s">
        <v>9</v>
      </c>
      <c r="N36" s="1" t="s">
        <v>1404</v>
      </c>
    </row>
    <row r="37" spans="1:14" x14ac:dyDescent="0.25">
      <c r="A37" s="1">
        <v>106071018</v>
      </c>
      <c r="B37" s="1" t="s">
        <v>116</v>
      </c>
      <c r="C37" s="1" t="s">
        <v>117</v>
      </c>
      <c r="D37" s="1" t="s">
        <v>118</v>
      </c>
      <c r="E37" s="1">
        <v>94520</v>
      </c>
      <c r="F37" s="1" t="s">
        <v>106</v>
      </c>
      <c r="G37" s="1" t="s">
        <v>24</v>
      </c>
      <c r="H37" s="1" t="s">
        <v>37</v>
      </c>
      <c r="I37" s="1" t="s">
        <v>37</v>
      </c>
      <c r="J37" s="1" t="s">
        <v>5</v>
      </c>
      <c r="K37" s="1" t="s">
        <v>5</v>
      </c>
      <c r="L37" s="1" t="s">
        <v>1443</v>
      </c>
      <c r="M37" s="1" t="s">
        <v>9</v>
      </c>
      <c r="N37" s="1" t="s">
        <v>1404</v>
      </c>
    </row>
    <row r="38" spans="1:14" x14ac:dyDescent="0.25">
      <c r="A38" s="1">
        <v>106074011</v>
      </c>
      <c r="B38" s="1" t="s">
        <v>119</v>
      </c>
      <c r="C38" s="1" t="s">
        <v>120</v>
      </c>
      <c r="D38" s="1" t="s">
        <v>121</v>
      </c>
      <c r="E38" s="1">
        <v>94583</v>
      </c>
      <c r="F38" s="1" t="s">
        <v>41</v>
      </c>
      <c r="G38" s="1" t="s">
        <v>24</v>
      </c>
      <c r="H38" s="1" t="s">
        <v>37</v>
      </c>
      <c r="I38" s="1" t="s">
        <v>37</v>
      </c>
      <c r="J38" s="1" t="s">
        <v>5</v>
      </c>
      <c r="K38" s="1" t="s">
        <v>5</v>
      </c>
      <c r="L38" s="1" t="s">
        <v>1443</v>
      </c>
      <c r="M38" s="1" t="s">
        <v>9</v>
      </c>
      <c r="N38" s="1" t="s">
        <v>1443</v>
      </c>
    </row>
    <row r="39" spans="1:14" x14ac:dyDescent="0.25">
      <c r="A39" s="1">
        <v>106074017</v>
      </c>
      <c r="B39" s="1" t="s">
        <v>122</v>
      </c>
      <c r="C39" s="1" t="s">
        <v>123</v>
      </c>
      <c r="D39" s="1" t="s">
        <v>121</v>
      </c>
      <c r="E39" s="1">
        <v>94583</v>
      </c>
      <c r="F39" s="1" t="s">
        <v>41</v>
      </c>
      <c r="G39" s="1" t="s">
        <v>24</v>
      </c>
      <c r="H39" s="1" t="s">
        <v>37</v>
      </c>
      <c r="I39" s="1" t="s">
        <v>37</v>
      </c>
      <c r="J39" s="1" t="s">
        <v>5</v>
      </c>
      <c r="K39" s="1" t="s">
        <v>5</v>
      </c>
      <c r="L39" s="1" t="s">
        <v>1443</v>
      </c>
      <c r="M39" s="1" t="s">
        <v>9</v>
      </c>
      <c r="N39" s="1" t="s">
        <v>31</v>
      </c>
    </row>
    <row r="40" spans="1:14" x14ac:dyDescent="0.25">
      <c r="A40" s="1">
        <v>106074039</v>
      </c>
      <c r="B40" s="1" t="s">
        <v>124</v>
      </c>
      <c r="C40" s="1" t="s">
        <v>125</v>
      </c>
      <c r="D40" s="1" t="s">
        <v>118</v>
      </c>
      <c r="E40" s="1">
        <v>94520</v>
      </c>
      <c r="F40" s="1" t="s">
        <v>106</v>
      </c>
      <c r="G40" s="1" t="s">
        <v>24</v>
      </c>
      <c r="H40" s="1" t="s">
        <v>37</v>
      </c>
      <c r="I40" s="1" t="s">
        <v>37</v>
      </c>
      <c r="J40" s="1" t="s">
        <v>5</v>
      </c>
      <c r="K40" s="1" t="s">
        <v>5</v>
      </c>
      <c r="L40" s="1" t="s">
        <v>1443</v>
      </c>
      <c r="M40" s="1" t="s">
        <v>58</v>
      </c>
      <c r="N40" s="1" t="s">
        <v>1404</v>
      </c>
    </row>
    <row r="41" spans="1:14" x14ac:dyDescent="0.25">
      <c r="A41" s="1">
        <v>106074093</v>
      </c>
      <c r="B41" s="1" t="s">
        <v>126</v>
      </c>
      <c r="C41" s="1" t="s">
        <v>127</v>
      </c>
      <c r="D41" s="1" t="s">
        <v>128</v>
      </c>
      <c r="E41" s="1">
        <v>94801</v>
      </c>
      <c r="F41" s="1" t="s">
        <v>14</v>
      </c>
      <c r="G41" s="1" t="s">
        <v>7</v>
      </c>
      <c r="H41" s="1" t="s">
        <v>99</v>
      </c>
      <c r="I41" s="1" t="s">
        <v>99</v>
      </c>
      <c r="J41" s="1" t="s">
        <v>5</v>
      </c>
      <c r="K41" s="1" t="s">
        <v>5</v>
      </c>
      <c r="L41" s="1" t="s">
        <v>1443</v>
      </c>
      <c r="M41" s="1" t="s">
        <v>9</v>
      </c>
      <c r="N41" s="1" t="s">
        <v>1404</v>
      </c>
    </row>
    <row r="42" spans="1:14" x14ac:dyDescent="0.25">
      <c r="A42" s="1">
        <v>106074097</v>
      </c>
      <c r="B42" s="1" t="s">
        <v>129</v>
      </c>
      <c r="C42" s="1" t="s">
        <v>130</v>
      </c>
      <c r="D42" s="1" t="s">
        <v>109</v>
      </c>
      <c r="E42" s="1">
        <v>94531</v>
      </c>
      <c r="F42" s="1" t="s">
        <v>106</v>
      </c>
      <c r="G42" s="1" t="s">
        <v>24</v>
      </c>
      <c r="H42" s="1" t="s">
        <v>37</v>
      </c>
      <c r="I42" s="1" t="s">
        <v>24</v>
      </c>
      <c r="J42" s="1" t="s">
        <v>5</v>
      </c>
      <c r="K42" s="1" t="s">
        <v>5</v>
      </c>
      <c r="L42" s="1" t="s">
        <v>1443</v>
      </c>
      <c r="M42" s="1" t="s">
        <v>9</v>
      </c>
      <c r="N42" s="1" t="s">
        <v>1404</v>
      </c>
    </row>
    <row r="43" spans="1:14" x14ac:dyDescent="0.25">
      <c r="A43" s="1">
        <v>106084001</v>
      </c>
      <c r="B43" s="1" t="s">
        <v>131</v>
      </c>
      <c r="C43" s="1" t="s">
        <v>132</v>
      </c>
      <c r="D43" s="1" t="s">
        <v>133</v>
      </c>
      <c r="E43" s="1">
        <v>95531</v>
      </c>
      <c r="F43" s="1" t="s">
        <v>135</v>
      </c>
      <c r="G43" s="1" t="s">
        <v>135</v>
      </c>
      <c r="H43" s="1" t="s">
        <v>135</v>
      </c>
      <c r="I43" s="1" t="s">
        <v>135</v>
      </c>
      <c r="J43" s="1" t="s">
        <v>5</v>
      </c>
      <c r="K43" s="1" t="s">
        <v>4</v>
      </c>
      <c r="L43" s="1" t="s">
        <v>134</v>
      </c>
      <c r="M43" s="1" t="s">
        <v>9</v>
      </c>
      <c r="N43" s="1" t="s">
        <v>1404</v>
      </c>
    </row>
    <row r="44" spans="1:14" x14ac:dyDescent="0.25">
      <c r="A44" s="1">
        <v>106090793</v>
      </c>
      <c r="B44" s="1" t="s">
        <v>136</v>
      </c>
      <c r="C44" s="1" t="s">
        <v>137</v>
      </c>
      <c r="D44" s="1" t="s">
        <v>138</v>
      </c>
      <c r="E44" s="1">
        <v>96150</v>
      </c>
      <c r="F44" s="1" t="s">
        <v>78</v>
      </c>
      <c r="G44" s="1" t="s">
        <v>79</v>
      </c>
      <c r="H44" s="1" t="s">
        <v>83</v>
      </c>
      <c r="I44" s="1" t="s">
        <v>83</v>
      </c>
      <c r="J44" s="1" t="s">
        <v>5</v>
      </c>
      <c r="K44" s="1" t="s">
        <v>4</v>
      </c>
      <c r="L44" s="1" t="s">
        <v>139</v>
      </c>
      <c r="M44" s="1" t="s">
        <v>9</v>
      </c>
      <c r="N44" s="1" t="s">
        <v>1404</v>
      </c>
    </row>
    <row r="45" spans="1:14" x14ac:dyDescent="0.25">
      <c r="A45" s="1">
        <v>106090933</v>
      </c>
      <c r="B45" s="1" t="s">
        <v>140</v>
      </c>
      <c r="C45" s="1" t="s">
        <v>141</v>
      </c>
      <c r="D45" s="1" t="s">
        <v>142</v>
      </c>
      <c r="E45" s="1">
        <v>95667</v>
      </c>
      <c r="F45" s="1" t="s">
        <v>42</v>
      </c>
      <c r="G45" s="1" t="s">
        <v>79</v>
      </c>
      <c r="H45" s="1" t="s">
        <v>42</v>
      </c>
      <c r="I45" s="1" t="s">
        <v>7</v>
      </c>
      <c r="J45" s="1" t="s">
        <v>5</v>
      </c>
      <c r="K45" s="1" t="s">
        <v>4</v>
      </c>
      <c r="L45" s="1" t="s">
        <v>139</v>
      </c>
      <c r="M45" s="1" t="s">
        <v>9</v>
      </c>
      <c r="N45" s="1" t="s">
        <v>1404</v>
      </c>
    </row>
    <row r="46" spans="1:14" x14ac:dyDescent="0.25">
      <c r="A46" s="1">
        <v>106094002</v>
      </c>
      <c r="B46" s="1" t="s">
        <v>143</v>
      </c>
      <c r="C46" s="1" t="s">
        <v>144</v>
      </c>
      <c r="D46" s="1" t="s">
        <v>142</v>
      </c>
      <c r="E46" s="1">
        <v>95667</v>
      </c>
      <c r="F46" s="1" t="s">
        <v>42</v>
      </c>
      <c r="G46" s="1" t="s">
        <v>79</v>
      </c>
      <c r="H46" s="1" t="s">
        <v>42</v>
      </c>
      <c r="I46" s="1" t="s">
        <v>7</v>
      </c>
      <c r="J46" s="1" t="s">
        <v>5</v>
      </c>
      <c r="K46" s="1" t="s">
        <v>5</v>
      </c>
      <c r="L46" s="1" t="s">
        <v>1443</v>
      </c>
      <c r="M46" s="1" t="s">
        <v>65</v>
      </c>
      <c r="N46" s="1" t="s">
        <v>31</v>
      </c>
    </row>
    <row r="47" spans="1:14" x14ac:dyDescent="0.25">
      <c r="A47" s="1">
        <v>106100005</v>
      </c>
      <c r="B47" s="1" t="s">
        <v>145</v>
      </c>
      <c r="C47" s="1" t="s">
        <v>146</v>
      </c>
      <c r="D47" s="1" t="s">
        <v>147</v>
      </c>
      <c r="E47" s="1">
        <v>93611</v>
      </c>
      <c r="F47" s="1" t="s">
        <v>99</v>
      </c>
      <c r="G47" s="1" t="s">
        <v>8</v>
      </c>
      <c r="H47" s="1" t="s">
        <v>23</v>
      </c>
      <c r="I47" s="1" t="s">
        <v>42</v>
      </c>
      <c r="J47" s="1" t="s">
        <v>5</v>
      </c>
      <c r="K47" s="1" t="s">
        <v>5</v>
      </c>
      <c r="L47" s="1" t="s">
        <v>1443</v>
      </c>
      <c r="M47" s="1" t="s">
        <v>9</v>
      </c>
      <c r="N47" s="1" t="s">
        <v>1404</v>
      </c>
    </row>
    <row r="48" spans="1:14" x14ac:dyDescent="0.25">
      <c r="A48" s="1">
        <v>106100697</v>
      </c>
      <c r="B48" s="1" t="s">
        <v>148</v>
      </c>
      <c r="C48" s="1" t="s">
        <v>149</v>
      </c>
      <c r="D48" s="1" t="s">
        <v>150</v>
      </c>
      <c r="E48" s="1">
        <v>93210</v>
      </c>
      <c r="F48" s="1" t="s">
        <v>151</v>
      </c>
      <c r="G48" s="1" t="s">
        <v>14</v>
      </c>
      <c r="H48" s="1" t="s">
        <v>152</v>
      </c>
      <c r="I48" s="1" t="s">
        <v>6</v>
      </c>
      <c r="J48" s="1" t="s">
        <v>5</v>
      </c>
      <c r="K48" s="1" t="s">
        <v>4</v>
      </c>
      <c r="L48" s="1" t="s">
        <v>1443</v>
      </c>
      <c r="M48" s="1" t="s">
        <v>9</v>
      </c>
      <c r="N48" s="1" t="s">
        <v>1405</v>
      </c>
    </row>
    <row r="49" spans="1:14" x14ac:dyDescent="0.25">
      <c r="A49" s="1">
        <v>106100717</v>
      </c>
      <c r="B49" s="1" t="s">
        <v>153</v>
      </c>
      <c r="C49" s="1" t="s">
        <v>154</v>
      </c>
      <c r="D49" s="1" t="s">
        <v>155</v>
      </c>
      <c r="E49" s="1">
        <v>93721</v>
      </c>
      <c r="F49" s="1" t="s">
        <v>156</v>
      </c>
      <c r="G49" s="1" t="s">
        <v>14</v>
      </c>
      <c r="H49" s="1" t="s">
        <v>157</v>
      </c>
      <c r="I49" s="1" t="s">
        <v>157</v>
      </c>
      <c r="J49" s="1" t="s">
        <v>4</v>
      </c>
      <c r="K49" s="1" t="s">
        <v>5</v>
      </c>
      <c r="L49" s="1" t="s">
        <v>19</v>
      </c>
      <c r="M49" s="1" t="s">
        <v>9</v>
      </c>
      <c r="N49" s="1" t="s">
        <v>1404</v>
      </c>
    </row>
    <row r="50" spans="1:14" x14ac:dyDescent="0.25">
      <c r="A50" s="1">
        <v>106100793</v>
      </c>
      <c r="B50" s="1" t="s">
        <v>158</v>
      </c>
      <c r="C50" s="1" t="s">
        <v>159</v>
      </c>
      <c r="D50" s="1" t="s">
        <v>160</v>
      </c>
      <c r="E50" s="1">
        <v>93662</v>
      </c>
      <c r="F50" s="1" t="s">
        <v>156</v>
      </c>
      <c r="G50" s="1" t="s">
        <v>14</v>
      </c>
      <c r="H50" s="1" t="s">
        <v>157</v>
      </c>
      <c r="I50" s="1" t="s">
        <v>157</v>
      </c>
      <c r="J50" s="1" t="s">
        <v>5</v>
      </c>
      <c r="K50" s="1" t="s">
        <v>4</v>
      </c>
      <c r="L50" s="1" t="s">
        <v>1443</v>
      </c>
      <c r="M50" s="1" t="s">
        <v>9</v>
      </c>
      <c r="N50" s="1" t="s">
        <v>1404</v>
      </c>
    </row>
    <row r="51" spans="1:14" x14ac:dyDescent="0.25">
      <c r="A51" s="1">
        <v>106100797</v>
      </c>
      <c r="B51" s="1" t="s">
        <v>161</v>
      </c>
      <c r="C51" s="1" t="s">
        <v>162</v>
      </c>
      <c r="D51" s="1" t="s">
        <v>163</v>
      </c>
      <c r="E51" s="1">
        <v>93654</v>
      </c>
      <c r="F51" s="1" t="s">
        <v>164</v>
      </c>
      <c r="G51" s="1" t="s">
        <v>14</v>
      </c>
      <c r="H51" s="1" t="s">
        <v>157</v>
      </c>
      <c r="I51" s="1" t="s">
        <v>157</v>
      </c>
      <c r="J51" s="1" t="s">
        <v>5</v>
      </c>
      <c r="K51" s="1" t="s">
        <v>4</v>
      </c>
      <c r="L51" s="1" t="s">
        <v>1443</v>
      </c>
      <c r="M51" s="1" t="s">
        <v>9</v>
      </c>
      <c r="N51" s="1" t="s">
        <v>1404</v>
      </c>
    </row>
    <row r="52" spans="1:14" x14ac:dyDescent="0.25">
      <c r="A52" s="1">
        <v>106100899</v>
      </c>
      <c r="B52" s="1" t="s">
        <v>165</v>
      </c>
      <c r="C52" s="1" t="s">
        <v>166</v>
      </c>
      <c r="D52" s="1" t="s">
        <v>155</v>
      </c>
      <c r="E52" s="1">
        <v>93720</v>
      </c>
      <c r="F52" s="1" t="s">
        <v>99</v>
      </c>
      <c r="G52" s="1" t="s">
        <v>8</v>
      </c>
      <c r="H52" s="1" t="s">
        <v>23</v>
      </c>
      <c r="I52" s="1" t="s">
        <v>157</v>
      </c>
      <c r="J52" s="1" t="s">
        <v>4</v>
      </c>
      <c r="K52" s="1" t="s">
        <v>5</v>
      </c>
      <c r="L52" s="1" t="s">
        <v>1443</v>
      </c>
      <c r="M52" s="1" t="s">
        <v>9</v>
      </c>
      <c r="N52" s="1" t="s">
        <v>1404</v>
      </c>
    </row>
    <row r="53" spans="1:14" x14ac:dyDescent="0.25">
      <c r="A53" s="1">
        <v>106104008</v>
      </c>
      <c r="B53" s="1" t="s">
        <v>167</v>
      </c>
      <c r="C53" s="1" t="s">
        <v>168</v>
      </c>
      <c r="D53" s="1" t="s">
        <v>155</v>
      </c>
      <c r="E53" s="1">
        <v>93720</v>
      </c>
      <c r="F53" s="1" t="s">
        <v>99</v>
      </c>
      <c r="G53" s="1" t="s">
        <v>8</v>
      </c>
      <c r="H53" s="1" t="s">
        <v>42</v>
      </c>
      <c r="I53" s="1" t="s">
        <v>42</v>
      </c>
      <c r="J53" s="1" t="s">
        <v>5</v>
      </c>
      <c r="K53" s="1" t="s">
        <v>5</v>
      </c>
      <c r="L53" s="1" t="s">
        <v>1443</v>
      </c>
      <c r="M53" s="1" t="s">
        <v>9</v>
      </c>
      <c r="N53" s="1" t="s">
        <v>1404</v>
      </c>
    </row>
    <row r="54" spans="1:14" x14ac:dyDescent="0.25">
      <c r="A54" s="1">
        <v>106104023</v>
      </c>
      <c r="B54" s="1" t="s">
        <v>169</v>
      </c>
      <c r="C54" s="1" t="s">
        <v>170</v>
      </c>
      <c r="D54" s="1" t="s">
        <v>155</v>
      </c>
      <c r="E54" s="1">
        <v>93720</v>
      </c>
      <c r="F54" s="1" t="s">
        <v>99</v>
      </c>
      <c r="G54" s="1" t="s">
        <v>8</v>
      </c>
      <c r="H54" s="1" t="s">
        <v>42</v>
      </c>
      <c r="I54" s="1" t="s">
        <v>42</v>
      </c>
      <c r="J54" s="1" t="s">
        <v>5</v>
      </c>
      <c r="K54" s="1" t="s">
        <v>5</v>
      </c>
      <c r="L54" s="1" t="s">
        <v>1443</v>
      </c>
      <c r="M54" s="1" t="s">
        <v>9</v>
      </c>
      <c r="N54" s="1" t="s">
        <v>1405</v>
      </c>
    </row>
    <row r="55" spans="1:14" x14ac:dyDescent="0.25">
      <c r="A55" s="1">
        <v>106104047</v>
      </c>
      <c r="B55" s="1" t="s">
        <v>171</v>
      </c>
      <c r="C55" s="1" t="s">
        <v>172</v>
      </c>
      <c r="D55" s="1" t="s">
        <v>155</v>
      </c>
      <c r="E55" s="1">
        <v>93710</v>
      </c>
      <c r="F55" s="1" t="s">
        <v>99</v>
      </c>
      <c r="G55" s="1" t="s">
        <v>8</v>
      </c>
      <c r="H55" s="1" t="s">
        <v>42</v>
      </c>
      <c r="I55" s="1" t="s">
        <v>157</v>
      </c>
      <c r="J55" s="1" t="s">
        <v>5</v>
      </c>
      <c r="K55" s="1" t="s">
        <v>5</v>
      </c>
      <c r="L55" s="1" t="s">
        <v>1443</v>
      </c>
      <c r="M55" s="1" t="s">
        <v>9</v>
      </c>
      <c r="N55" s="1" t="s">
        <v>173</v>
      </c>
    </row>
    <row r="56" spans="1:14" x14ac:dyDescent="0.25">
      <c r="A56" s="1">
        <v>106104062</v>
      </c>
      <c r="B56" s="1" t="s">
        <v>174</v>
      </c>
      <c r="C56" s="1" t="s">
        <v>175</v>
      </c>
      <c r="D56" s="1" t="s">
        <v>155</v>
      </c>
      <c r="E56" s="1">
        <v>93720</v>
      </c>
      <c r="F56" s="1" t="s">
        <v>99</v>
      </c>
      <c r="G56" s="1" t="s">
        <v>8</v>
      </c>
      <c r="H56" s="1" t="s">
        <v>42</v>
      </c>
      <c r="I56" s="1" t="s">
        <v>42</v>
      </c>
      <c r="J56" s="1" t="s">
        <v>5</v>
      </c>
      <c r="K56" s="1" t="s">
        <v>5</v>
      </c>
      <c r="L56" s="1" t="s">
        <v>1443</v>
      </c>
      <c r="M56" s="1" t="s">
        <v>9</v>
      </c>
      <c r="N56" s="1" t="s">
        <v>1404</v>
      </c>
    </row>
    <row r="57" spans="1:14" x14ac:dyDescent="0.25">
      <c r="A57" s="1">
        <v>106104089</v>
      </c>
      <c r="B57" s="1" t="s">
        <v>176</v>
      </c>
      <c r="C57" s="1" t="s">
        <v>177</v>
      </c>
      <c r="D57" s="1" t="s">
        <v>155</v>
      </c>
      <c r="E57" s="1">
        <v>93702</v>
      </c>
      <c r="F57" s="1" t="s">
        <v>156</v>
      </c>
      <c r="G57" s="1" t="s">
        <v>14</v>
      </c>
      <c r="H57" s="1" t="s">
        <v>157</v>
      </c>
      <c r="I57" s="1" t="s">
        <v>157</v>
      </c>
      <c r="J57" s="1" t="s">
        <v>5</v>
      </c>
      <c r="K57" s="1" t="s">
        <v>5</v>
      </c>
      <c r="L57" s="1" t="s">
        <v>1443</v>
      </c>
      <c r="M57" s="1" t="s">
        <v>65</v>
      </c>
      <c r="N57" s="1" t="s">
        <v>31</v>
      </c>
    </row>
    <row r="58" spans="1:14" x14ac:dyDescent="0.25">
      <c r="A58" s="1">
        <v>106105029</v>
      </c>
      <c r="B58" s="1" t="s">
        <v>178</v>
      </c>
      <c r="C58" s="1" t="s">
        <v>179</v>
      </c>
      <c r="D58" s="1" t="s">
        <v>155</v>
      </c>
      <c r="E58" s="1">
        <v>93720</v>
      </c>
      <c r="F58" s="1" t="s">
        <v>99</v>
      </c>
      <c r="G58" s="1" t="s">
        <v>8</v>
      </c>
      <c r="H58" s="1" t="s">
        <v>42</v>
      </c>
      <c r="I58" s="1" t="s">
        <v>42</v>
      </c>
      <c r="J58" s="1" t="s">
        <v>5</v>
      </c>
      <c r="K58" s="1" t="s">
        <v>5</v>
      </c>
      <c r="L58" s="1" t="s">
        <v>1443</v>
      </c>
      <c r="M58" s="1" t="s">
        <v>9</v>
      </c>
      <c r="N58" s="1" t="s">
        <v>1404</v>
      </c>
    </row>
    <row r="59" spans="1:14" x14ac:dyDescent="0.25">
      <c r="A59" s="1">
        <v>106105051</v>
      </c>
      <c r="B59" s="1" t="s">
        <v>180</v>
      </c>
      <c r="C59" s="1" t="s">
        <v>181</v>
      </c>
      <c r="D59" s="1" t="s">
        <v>150</v>
      </c>
      <c r="E59" s="1">
        <v>93210</v>
      </c>
      <c r="F59" s="1" t="s">
        <v>151</v>
      </c>
      <c r="G59" s="1" t="s">
        <v>14</v>
      </c>
      <c r="H59" s="1" t="s">
        <v>152</v>
      </c>
      <c r="I59" s="1" t="s">
        <v>6</v>
      </c>
      <c r="J59" s="1" t="s">
        <v>5</v>
      </c>
      <c r="K59" s="1" t="s">
        <v>5</v>
      </c>
      <c r="L59" s="1" t="s">
        <v>1443</v>
      </c>
      <c r="M59" s="1" t="s">
        <v>58</v>
      </c>
      <c r="N59" s="1" t="s">
        <v>182</v>
      </c>
    </row>
    <row r="60" spans="1:14" x14ac:dyDescent="0.25">
      <c r="A60" s="1">
        <v>106105125</v>
      </c>
      <c r="B60" s="1" t="s">
        <v>183</v>
      </c>
      <c r="C60" s="1" t="s">
        <v>184</v>
      </c>
      <c r="D60" s="1" t="s">
        <v>155</v>
      </c>
      <c r="E60" s="1">
        <v>93702</v>
      </c>
      <c r="F60" s="1" t="s">
        <v>156</v>
      </c>
      <c r="G60" s="1" t="s">
        <v>14</v>
      </c>
      <c r="H60" s="1" t="s">
        <v>157</v>
      </c>
      <c r="I60" s="1" t="s">
        <v>157</v>
      </c>
      <c r="J60" s="1" t="s">
        <v>5</v>
      </c>
      <c r="K60" s="1" t="s">
        <v>5</v>
      </c>
      <c r="L60" s="1" t="s">
        <v>1443</v>
      </c>
      <c r="M60" s="1" t="s">
        <v>65</v>
      </c>
      <c r="N60" s="1" t="s">
        <v>31</v>
      </c>
    </row>
    <row r="61" spans="1:14" x14ac:dyDescent="0.25">
      <c r="A61" s="1">
        <v>106110889</v>
      </c>
      <c r="B61" s="1" t="s">
        <v>185</v>
      </c>
      <c r="C61" s="1" t="s">
        <v>186</v>
      </c>
      <c r="D61" s="1" t="s">
        <v>187</v>
      </c>
      <c r="E61" s="1">
        <v>95988</v>
      </c>
      <c r="F61" s="1" t="s">
        <v>83</v>
      </c>
      <c r="G61" s="1" t="s">
        <v>78</v>
      </c>
      <c r="H61" s="1" t="s">
        <v>78</v>
      </c>
      <c r="I61" s="1" t="s">
        <v>78</v>
      </c>
      <c r="J61" s="1" t="s">
        <v>5</v>
      </c>
      <c r="K61" s="1" t="s">
        <v>4</v>
      </c>
      <c r="L61" s="1" t="s">
        <v>1443</v>
      </c>
      <c r="M61" s="1" t="s">
        <v>9</v>
      </c>
      <c r="N61" s="1" t="s">
        <v>1405</v>
      </c>
    </row>
    <row r="62" spans="1:14" x14ac:dyDescent="0.25">
      <c r="A62" s="1">
        <v>106120981</v>
      </c>
      <c r="B62" s="1" t="s">
        <v>188</v>
      </c>
      <c r="C62" s="1" t="s">
        <v>189</v>
      </c>
      <c r="D62" s="1" t="s">
        <v>190</v>
      </c>
      <c r="E62" s="1">
        <v>95501</v>
      </c>
      <c r="F62" s="1" t="s">
        <v>135</v>
      </c>
      <c r="G62" s="1" t="s">
        <v>135</v>
      </c>
      <c r="H62" s="1" t="s">
        <v>135</v>
      </c>
      <c r="I62" s="1" t="s">
        <v>135</v>
      </c>
      <c r="J62" s="1" t="s">
        <v>5</v>
      </c>
      <c r="K62" s="1" t="s">
        <v>5</v>
      </c>
      <c r="L62" s="1" t="s">
        <v>1443</v>
      </c>
      <c r="M62" s="1" t="s">
        <v>9</v>
      </c>
      <c r="N62" s="1" t="s">
        <v>1404</v>
      </c>
    </row>
    <row r="63" spans="1:14" x14ac:dyDescent="0.25">
      <c r="A63" s="1">
        <v>106121002</v>
      </c>
      <c r="B63" s="1" t="s">
        <v>191</v>
      </c>
      <c r="C63" s="1" t="s">
        <v>192</v>
      </c>
      <c r="D63" s="1" t="s">
        <v>193</v>
      </c>
      <c r="E63" s="1">
        <v>95521</v>
      </c>
      <c r="F63" s="1" t="s">
        <v>135</v>
      </c>
      <c r="G63" s="1" t="s">
        <v>135</v>
      </c>
      <c r="H63" s="1" t="s">
        <v>135</v>
      </c>
      <c r="I63" s="1" t="s">
        <v>135</v>
      </c>
      <c r="J63" s="1" t="s">
        <v>5</v>
      </c>
      <c r="K63" s="1" t="s">
        <v>5</v>
      </c>
      <c r="L63" s="1" t="s">
        <v>1443</v>
      </c>
      <c r="M63" s="1" t="s">
        <v>9</v>
      </c>
      <c r="N63" s="1" t="s">
        <v>31</v>
      </c>
    </row>
    <row r="64" spans="1:14" x14ac:dyDescent="0.25">
      <c r="A64" s="1">
        <v>106121031</v>
      </c>
      <c r="B64" s="1" t="s">
        <v>194</v>
      </c>
      <c r="C64" s="1" t="s">
        <v>195</v>
      </c>
      <c r="D64" s="1" t="s">
        <v>196</v>
      </c>
      <c r="E64" s="1">
        <v>95542</v>
      </c>
      <c r="F64" s="1" t="s">
        <v>135</v>
      </c>
      <c r="G64" s="1" t="s">
        <v>135</v>
      </c>
      <c r="H64" s="1" t="s">
        <v>135</v>
      </c>
      <c r="I64" s="1" t="s">
        <v>135</v>
      </c>
      <c r="J64" s="1" t="s">
        <v>5</v>
      </c>
      <c r="K64" s="1" t="s">
        <v>4</v>
      </c>
      <c r="L64" s="1" t="s">
        <v>1443</v>
      </c>
      <c r="M64" s="1" t="s">
        <v>9</v>
      </c>
      <c r="N64" s="1" t="s">
        <v>48</v>
      </c>
    </row>
    <row r="65" spans="1:14" x14ac:dyDescent="0.25">
      <c r="A65" s="1">
        <v>106121051</v>
      </c>
      <c r="B65" s="1" t="s">
        <v>197</v>
      </c>
      <c r="C65" s="1" t="s">
        <v>198</v>
      </c>
      <c r="D65" s="1" t="s">
        <v>199</v>
      </c>
      <c r="E65" s="1">
        <v>95540</v>
      </c>
      <c r="F65" s="1" t="s">
        <v>135</v>
      </c>
      <c r="G65" s="1" t="s">
        <v>135</v>
      </c>
      <c r="H65" s="1" t="s">
        <v>135</v>
      </c>
      <c r="I65" s="1" t="s">
        <v>135</v>
      </c>
      <c r="J65" s="1" t="s">
        <v>5</v>
      </c>
      <c r="K65" s="1" t="s">
        <v>4</v>
      </c>
      <c r="L65" s="1" t="s">
        <v>1443</v>
      </c>
      <c r="M65" s="1" t="s">
        <v>9</v>
      </c>
      <c r="N65" s="1" t="s">
        <v>1404</v>
      </c>
    </row>
    <row r="66" spans="1:14" x14ac:dyDescent="0.25">
      <c r="A66" s="1">
        <v>106121080</v>
      </c>
      <c r="B66" s="1" t="s">
        <v>200</v>
      </c>
      <c r="C66" s="1" t="s">
        <v>201</v>
      </c>
      <c r="D66" s="1" t="s">
        <v>190</v>
      </c>
      <c r="E66" s="1">
        <v>95501</v>
      </c>
      <c r="F66" s="1" t="s">
        <v>135</v>
      </c>
      <c r="G66" s="1" t="s">
        <v>135</v>
      </c>
      <c r="H66" s="1" t="s">
        <v>135</v>
      </c>
      <c r="I66" s="1" t="s">
        <v>135</v>
      </c>
      <c r="J66" s="1" t="s">
        <v>5</v>
      </c>
      <c r="K66" s="1" t="s">
        <v>5</v>
      </c>
      <c r="L66" s="1" t="s">
        <v>139</v>
      </c>
      <c r="M66" s="1" t="s">
        <v>9</v>
      </c>
      <c r="N66" s="1" t="s">
        <v>1404</v>
      </c>
    </row>
    <row r="67" spans="1:14" x14ac:dyDescent="0.25">
      <c r="A67" s="1">
        <v>106124004</v>
      </c>
      <c r="B67" s="1" t="s">
        <v>202</v>
      </c>
      <c r="C67" s="1" t="s">
        <v>203</v>
      </c>
      <c r="D67" s="1" t="s">
        <v>190</v>
      </c>
      <c r="E67" s="1">
        <v>95501</v>
      </c>
      <c r="F67" s="1" t="s">
        <v>135</v>
      </c>
      <c r="G67" s="1" t="s">
        <v>135</v>
      </c>
      <c r="H67" s="1" t="s">
        <v>135</v>
      </c>
      <c r="I67" s="1" t="s">
        <v>135</v>
      </c>
      <c r="J67" s="1" t="s">
        <v>5</v>
      </c>
      <c r="K67" s="1" t="s">
        <v>5</v>
      </c>
      <c r="L67" s="1" t="s">
        <v>1443</v>
      </c>
      <c r="M67" s="1" t="s">
        <v>65</v>
      </c>
      <c r="N67" s="1" t="s">
        <v>10</v>
      </c>
    </row>
    <row r="68" spans="1:14" x14ac:dyDescent="0.25">
      <c r="A68" s="1">
        <v>106130699</v>
      </c>
      <c r="B68" s="1" t="s">
        <v>204</v>
      </c>
      <c r="C68" s="1" t="s">
        <v>205</v>
      </c>
      <c r="D68" s="1" t="s">
        <v>206</v>
      </c>
      <c r="E68" s="1">
        <v>92243</v>
      </c>
      <c r="F68" s="1" t="s">
        <v>207</v>
      </c>
      <c r="G68" s="1" t="s">
        <v>6</v>
      </c>
      <c r="H68" s="1" t="s">
        <v>208</v>
      </c>
      <c r="I68" s="1" t="s">
        <v>208</v>
      </c>
      <c r="J68" s="1" t="s">
        <v>5</v>
      </c>
      <c r="K68" s="1" t="s">
        <v>5</v>
      </c>
      <c r="L68" s="1" t="s">
        <v>1443</v>
      </c>
      <c r="M68" s="1" t="s">
        <v>9</v>
      </c>
      <c r="N68" s="1" t="s">
        <v>10</v>
      </c>
    </row>
    <row r="69" spans="1:14" x14ac:dyDescent="0.25">
      <c r="A69" s="1">
        <v>106130760</v>
      </c>
      <c r="B69" s="1" t="s">
        <v>209</v>
      </c>
      <c r="C69" s="1" t="s">
        <v>210</v>
      </c>
      <c r="D69" s="1" t="s">
        <v>211</v>
      </c>
      <c r="E69" s="1">
        <v>92227</v>
      </c>
      <c r="F69" s="1" t="s">
        <v>207</v>
      </c>
      <c r="G69" s="1" t="s">
        <v>6</v>
      </c>
      <c r="H69" s="1" t="s">
        <v>208</v>
      </c>
      <c r="I69" s="1" t="s">
        <v>208</v>
      </c>
      <c r="J69" s="1" t="s">
        <v>5</v>
      </c>
      <c r="K69" s="1" t="s">
        <v>5</v>
      </c>
      <c r="L69" s="1" t="s">
        <v>134</v>
      </c>
      <c r="M69" s="1" t="s">
        <v>9</v>
      </c>
      <c r="N69" s="1" t="s">
        <v>48</v>
      </c>
    </row>
    <row r="70" spans="1:14" x14ac:dyDescent="0.25">
      <c r="A70" s="1">
        <v>106141273</v>
      </c>
      <c r="B70" s="1" t="s">
        <v>212</v>
      </c>
      <c r="C70" s="1" t="s">
        <v>213</v>
      </c>
      <c r="D70" s="1" t="s">
        <v>214</v>
      </c>
      <c r="E70" s="1">
        <v>93514</v>
      </c>
      <c r="F70" s="1" t="s">
        <v>99</v>
      </c>
      <c r="G70" s="1" t="s">
        <v>79</v>
      </c>
      <c r="H70" s="1" t="s">
        <v>83</v>
      </c>
      <c r="I70" s="1" t="s">
        <v>42</v>
      </c>
      <c r="J70" s="1" t="s">
        <v>5</v>
      </c>
      <c r="K70" s="1" t="s">
        <v>4</v>
      </c>
      <c r="L70" s="1" t="s">
        <v>1443</v>
      </c>
      <c r="M70" s="1" t="s">
        <v>9</v>
      </c>
      <c r="N70" s="1" t="s">
        <v>48</v>
      </c>
    </row>
    <row r="71" spans="1:14" x14ac:dyDescent="0.25">
      <c r="A71" s="1">
        <v>106141338</v>
      </c>
      <c r="B71" s="1" t="s">
        <v>215</v>
      </c>
      <c r="C71" s="1" t="s">
        <v>216</v>
      </c>
      <c r="D71" s="1" t="s">
        <v>217</v>
      </c>
      <c r="E71" s="1">
        <v>93545</v>
      </c>
      <c r="F71" s="1" t="s">
        <v>99</v>
      </c>
      <c r="G71" s="1" t="s">
        <v>79</v>
      </c>
      <c r="H71" s="1" t="s">
        <v>83</v>
      </c>
      <c r="I71" s="1" t="s">
        <v>42</v>
      </c>
      <c r="J71" s="1" t="s">
        <v>5</v>
      </c>
      <c r="K71" s="1" t="s">
        <v>4</v>
      </c>
      <c r="L71" s="1" t="s">
        <v>1443</v>
      </c>
      <c r="M71" s="1" t="s">
        <v>9</v>
      </c>
      <c r="N71" s="1" t="s">
        <v>48</v>
      </c>
    </row>
    <row r="72" spans="1:14" x14ac:dyDescent="0.25">
      <c r="A72" s="1">
        <v>106150706</v>
      </c>
      <c r="B72" s="1" t="s">
        <v>218</v>
      </c>
      <c r="C72" s="1" t="s">
        <v>219</v>
      </c>
      <c r="D72" s="1" t="s">
        <v>220</v>
      </c>
      <c r="E72" s="1">
        <v>93215</v>
      </c>
      <c r="F72" s="1" t="s">
        <v>221</v>
      </c>
      <c r="G72" s="1" t="s">
        <v>41</v>
      </c>
      <c r="H72" s="1" t="s">
        <v>222</v>
      </c>
      <c r="I72" s="1" t="s">
        <v>222</v>
      </c>
      <c r="J72" s="1" t="s">
        <v>5</v>
      </c>
      <c r="K72" s="1" t="s">
        <v>5</v>
      </c>
      <c r="L72" s="1" t="s">
        <v>1443</v>
      </c>
      <c r="M72" s="1" t="s">
        <v>9</v>
      </c>
      <c r="N72" s="1" t="s">
        <v>1404</v>
      </c>
    </row>
    <row r="73" spans="1:14" x14ac:dyDescent="0.25">
      <c r="A73" s="1">
        <v>106150722</v>
      </c>
      <c r="B73" s="1" t="s">
        <v>223</v>
      </c>
      <c r="C73" s="1" t="s">
        <v>224</v>
      </c>
      <c r="D73" s="1" t="s">
        <v>225</v>
      </c>
      <c r="E73" s="1">
        <v>93301</v>
      </c>
      <c r="F73" s="1" t="s">
        <v>221</v>
      </c>
      <c r="G73" s="1" t="s">
        <v>41</v>
      </c>
      <c r="H73" s="1" t="s">
        <v>222</v>
      </c>
      <c r="I73" s="1" t="s">
        <v>222</v>
      </c>
      <c r="J73" s="1" t="s">
        <v>5</v>
      </c>
      <c r="K73" s="1" t="s">
        <v>5</v>
      </c>
      <c r="L73" s="1" t="s">
        <v>1443</v>
      </c>
      <c r="M73" s="1" t="s">
        <v>9</v>
      </c>
      <c r="N73" s="1" t="s">
        <v>1404</v>
      </c>
    </row>
    <row r="74" spans="1:14" x14ac:dyDescent="0.25">
      <c r="A74" s="1">
        <v>106150736</v>
      </c>
      <c r="B74" s="1" t="s">
        <v>226</v>
      </c>
      <c r="C74" s="1" t="s">
        <v>227</v>
      </c>
      <c r="D74" s="1" t="s">
        <v>225</v>
      </c>
      <c r="E74" s="1">
        <v>93306</v>
      </c>
      <c r="F74" s="1" t="s">
        <v>221</v>
      </c>
      <c r="G74" s="1" t="s">
        <v>41</v>
      </c>
      <c r="H74" s="1" t="s">
        <v>222</v>
      </c>
      <c r="I74" s="1" t="s">
        <v>222</v>
      </c>
      <c r="J74" s="1" t="s">
        <v>4</v>
      </c>
      <c r="K74" s="1" t="s">
        <v>5</v>
      </c>
      <c r="L74" s="1" t="s">
        <v>46</v>
      </c>
      <c r="M74" s="1" t="s">
        <v>9</v>
      </c>
      <c r="N74" s="1" t="s">
        <v>10</v>
      </c>
    </row>
    <row r="75" spans="1:14" x14ac:dyDescent="0.25">
      <c r="A75" s="1">
        <v>106150737</v>
      </c>
      <c r="B75" s="1" t="s">
        <v>228</v>
      </c>
      <c r="C75" s="1" t="s">
        <v>229</v>
      </c>
      <c r="D75" s="1" t="s">
        <v>230</v>
      </c>
      <c r="E75" s="1">
        <v>93240</v>
      </c>
      <c r="F75" s="1" t="s">
        <v>231</v>
      </c>
      <c r="G75" s="1" t="s">
        <v>8</v>
      </c>
      <c r="H75" s="1" t="s">
        <v>23</v>
      </c>
      <c r="I75" s="1" t="s">
        <v>23</v>
      </c>
      <c r="J75" s="1" t="s">
        <v>5</v>
      </c>
      <c r="K75" s="1" t="s">
        <v>4</v>
      </c>
      <c r="L75" s="1" t="s">
        <v>1443</v>
      </c>
      <c r="M75" s="1" t="s">
        <v>9</v>
      </c>
      <c r="N75" s="1" t="s">
        <v>48</v>
      </c>
    </row>
    <row r="76" spans="1:14" x14ac:dyDescent="0.25">
      <c r="A76" s="1">
        <v>106150761</v>
      </c>
      <c r="B76" s="1" t="s">
        <v>232</v>
      </c>
      <c r="C76" s="1" t="s">
        <v>233</v>
      </c>
      <c r="D76" s="1" t="s">
        <v>225</v>
      </c>
      <c r="E76" s="1">
        <v>93301</v>
      </c>
      <c r="F76" s="1" t="s">
        <v>231</v>
      </c>
      <c r="G76" s="1" t="s">
        <v>8</v>
      </c>
      <c r="H76" s="1" t="s">
        <v>23</v>
      </c>
      <c r="I76" s="1" t="s">
        <v>222</v>
      </c>
      <c r="J76" s="1" t="s">
        <v>5</v>
      </c>
      <c r="K76" s="1" t="s">
        <v>5</v>
      </c>
      <c r="L76" s="1" t="s">
        <v>1443</v>
      </c>
      <c r="M76" s="1" t="s">
        <v>9</v>
      </c>
      <c r="N76" s="1" t="s">
        <v>1404</v>
      </c>
    </row>
    <row r="77" spans="1:14" x14ac:dyDescent="0.25">
      <c r="A77" s="1">
        <v>106150775</v>
      </c>
      <c r="B77" s="1" t="s">
        <v>234</v>
      </c>
      <c r="C77" s="1" t="s">
        <v>235</v>
      </c>
      <c r="D77" s="1" t="s">
        <v>225</v>
      </c>
      <c r="E77" s="1">
        <v>93308</v>
      </c>
      <c r="F77" s="1" t="s">
        <v>231</v>
      </c>
      <c r="G77" s="1" t="s">
        <v>8</v>
      </c>
      <c r="H77" s="1" t="s">
        <v>23</v>
      </c>
      <c r="I77" s="1" t="s">
        <v>23</v>
      </c>
      <c r="J77" s="1" t="s">
        <v>5</v>
      </c>
      <c r="K77" s="1" t="s">
        <v>5</v>
      </c>
      <c r="L77" s="1" t="s">
        <v>1443</v>
      </c>
      <c r="M77" s="1" t="s">
        <v>9</v>
      </c>
      <c r="N77" s="1" t="s">
        <v>1443</v>
      </c>
    </row>
    <row r="78" spans="1:14" x14ac:dyDescent="0.25">
      <c r="A78" s="1">
        <v>106150782</v>
      </c>
      <c r="B78" s="1" t="s">
        <v>236</v>
      </c>
      <c r="C78" s="1" t="s">
        <v>237</v>
      </c>
      <c r="D78" s="1" t="s">
        <v>238</v>
      </c>
      <c r="E78" s="1">
        <v>93555</v>
      </c>
      <c r="F78" s="1" t="s">
        <v>231</v>
      </c>
      <c r="G78" s="1" t="s">
        <v>8</v>
      </c>
      <c r="H78" s="1" t="s">
        <v>23</v>
      </c>
      <c r="I78" s="1" t="s">
        <v>23</v>
      </c>
      <c r="J78" s="1" t="s">
        <v>5</v>
      </c>
      <c r="K78" s="1" t="s">
        <v>4</v>
      </c>
      <c r="L78" s="1" t="s">
        <v>134</v>
      </c>
      <c r="M78" s="1" t="s">
        <v>9</v>
      </c>
      <c r="N78" s="1" t="s">
        <v>1404</v>
      </c>
    </row>
    <row r="79" spans="1:14" x14ac:dyDescent="0.25">
      <c r="A79" s="1">
        <v>106150788</v>
      </c>
      <c r="B79" s="1" t="s">
        <v>239</v>
      </c>
      <c r="C79" s="1" t="s">
        <v>240</v>
      </c>
      <c r="D79" s="1" t="s">
        <v>225</v>
      </c>
      <c r="E79" s="1">
        <v>93301</v>
      </c>
      <c r="F79" s="1" t="s">
        <v>231</v>
      </c>
      <c r="G79" s="1" t="s">
        <v>8</v>
      </c>
      <c r="H79" s="1" t="s">
        <v>23</v>
      </c>
      <c r="I79" s="1" t="s">
        <v>222</v>
      </c>
      <c r="J79" s="1" t="s">
        <v>5</v>
      </c>
      <c r="K79" s="1" t="s">
        <v>5</v>
      </c>
      <c r="L79" s="1" t="s">
        <v>1443</v>
      </c>
      <c r="M79" s="1" t="s">
        <v>9</v>
      </c>
      <c r="N79" s="1" t="s">
        <v>1404</v>
      </c>
    </row>
    <row r="80" spans="1:14" x14ac:dyDescent="0.25">
      <c r="A80" s="1">
        <v>106150820</v>
      </c>
      <c r="B80" s="1" t="s">
        <v>241</v>
      </c>
      <c r="C80" s="1" t="s">
        <v>242</v>
      </c>
      <c r="D80" s="1" t="s">
        <v>225</v>
      </c>
      <c r="E80" s="1">
        <v>93306</v>
      </c>
      <c r="F80" s="1" t="s">
        <v>231</v>
      </c>
      <c r="G80" s="1" t="s">
        <v>8</v>
      </c>
      <c r="H80" s="1" t="s">
        <v>23</v>
      </c>
      <c r="I80" s="1" t="s">
        <v>23</v>
      </c>
      <c r="J80" s="1" t="s">
        <v>5</v>
      </c>
      <c r="K80" s="1" t="s">
        <v>5</v>
      </c>
      <c r="L80" s="1" t="s">
        <v>1443</v>
      </c>
      <c r="M80" s="1" t="s">
        <v>9</v>
      </c>
      <c r="N80" s="1" t="s">
        <v>1405</v>
      </c>
    </row>
    <row r="81" spans="1:14" x14ac:dyDescent="0.25">
      <c r="A81" s="1">
        <v>106154022</v>
      </c>
      <c r="B81" s="1" t="s">
        <v>243</v>
      </c>
      <c r="C81" s="1" t="s">
        <v>244</v>
      </c>
      <c r="D81" s="1" t="s">
        <v>225</v>
      </c>
      <c r="E81" s="1">
        <v>93309</v>
      </c>
      <c r="F81" s="1" t="s">
        <v>231</v>
      </c>
      <c r="G81" s="1" t="s">
        <v>8</v>
      </c>
      <c r="H81" s="1" t="s">
        <v>23</v>
      </c>
      <c r="I81" s="1" t="s">
        <v>23</v>
      </c>
      <c r="J81" s="1" t="s">
        <v>5</v>
      </c>
      <c r="K81" s="1" t="s">
        <v>5</v>
      </c>
      <c r="L81" s="1" t="s">
        <v>1443</v>
      </c>
      <c r="M81" s="1" t="s">
        <v>9</v>
      </c>
      <c r="N81" s="1" t="s">
        <v>1405</v>
      </c>
    </row>
    <row r="82" spans="1:14" x14ac:dyDescent="0.25">
      <c r="A82" s="1">
        <v>106154044</v>
      </c>
      <c r="B82" s="1" t="s">
        <v>245</v>
      </c>
      <c r="C82" s="1" t="s">
        <v>246</v>
      </c>
      <c r="D82" s="1" t="s">
        <v>225</v>
      </c>
      <c r="E82" s="1">
        <v>93309</v>
      </c>
      <c r="F82" s="1" t="s">
        <v>221</v>
      </c>
      <c r="G82" s="1" t="s">
        <v>41</v>
      </c>
      <c r="H82" s="1" t="s">
        <v>222</v>
      </c>
      <c r="I82" s="1" t="s">
        <v>222</v>
      </c>
      <c r="J82" s="1" t="s">
        <v>5</v>
      </c>
      <c r="K82" s="1" t="s">
        <v>5</v>
      </c>
      <c r="L82" s="1" t="s">
        <v>1443</v>
      </c>
      <c r="M82" s="1" t="s">
        <v>58</v>
      </c>
      <c r="N82" s="1" t="s">
        <v>1405</v>
      </c>
    </row>
    <row r="83" spans="1:14" x14ac:dyDescent="0.25">
      <c r="A83" s="1">
        <v>106154101</v>
      </c>
      <c r="B83" s="1" t="s">
        <v>247</v>
      </c>
      <c r="C83" s="1" t="s">
        <v>248</v>
      </c>
      <c r="D83" s="1" t="s">
        <v>225</v>
      </c>
      <c r="E83" s="1">
        <v>93308</v>
      </c>
      <c r="F83" s="1" t="s">
        <v>231</v>
      </c>
      <c r="G83" s="1" t="s">
        <v>8</v>
      </c>
      <c r="H83" s="1" t="s">
        <v>23</v>
      </c>
      <c r="I83" s="1" t="s">
        <v>23</v>
      </c>
      <c r="J83" s="1" t="s">
        <v>5</v>
      </c>
      <c r="K83" s="1" t="s">
        <v>5</v>
      </c>
      <c r="L83" s="1" t="s">
        <v>1443</v>
      </c>
      <c r="M83" s="1" t="s">
        <v>9</v>
      </c>
      <c r="N83" s="1" t="s">
        <v>1404</v>
      </c>
    </row>
    <row r="84" spans="1:14" x14ac:dyDescent="0.25">
      <c r="A84" s="1">
        <v>106154108</v>
      </c>
      <c r="B84" s="1" t="s">
        <v>249</v>
      </c>
      <c r="C84" s="1" t="s">
        <v>250</v>
      </c>
      <c r="D84" s="1" t="s">
        <v>225</v>
      </c>
      <c r="E84" s="1">
        <v>93311</v>
      </c>
      <c r="F84" s="1" t="s">
        <v>231</v>
      </c>
      <c r="G84" s="1" t="s">
        <v>8</v>
      </c>
      <c r="H84" s="1" t="s">
        <v>23</v>
      </c>
      <c r="I84" s="1" t="s">
        <v>23</v>
      </c>
      <c r="J84" s="1" t="s">
        <v>5</v>
      </c>
      <c r="K84" s="1" t="s">
        <v>5</v>
      </c>
      <c r="L84" s="1" t="s">
        <v>1443</v>
      </c>
      <c r="M84" s="1" t="s">
        <v>9</v>
      </c>
      <c r="N84" s="1" t="s">
        <v>1404</v>
      </c>
    </row>
    <row r="85" spans="1:14" x14ac:dyDescent="0.25">
      <c r="A85" s="1">
        <v>106154160</v>
      </c>
      <c r="B85" s="1" t="s">
        <v>251</v>
      </c>
      <c r="C85" s="1" t="s">
        <v>252</v>
      </c>
      <c r="D85" s="1" t="s">
        <v>225</v>
      </c>
      <c r="E85" s="1">
        <v>93306</v>
      </c>
      <c r="F85" s="1" t="s">
        <v>221</v>
      </c>
      <c r="G85" s="1" t="s">
        <v>41</v>
      </c>
      <c r="H85" s="1" t="s">
        <v>222</v>
      </c>
      <c r="I85" s="1" t="s">
        <v>222</v>
      </c>
      <c r="J85" s="1" t="s">
        <v>5</v>
      </c>
      <c r="K85" s="1" t="s">
        <v>5</v>
      </c>
      <c r="L85" s="1" t="s">
        <v>1443</v>
      </c>
      <c r="M85" s="1" t="s">
        <v>65</v>
      </c>
      <c r="N85" s="1" t="s">
        <v>31</v>
      </c>
    </row>
    <row r="86" spans="1:14" x14ac:dyDescent="0.25">
      <c r="A86" s="1">
        <v>106154168</v>
      </c>
      <c r="B86" s="1" t="s">
        <v>253</v>
      </c>
      <c r="C86" s="1" t="s">
        <v>254</v>
      </c>
      <c r="D86" s="1" t="s">
        <v>255</v>
      </c>
      <c r="E86" s="1">
        <v>93561</v>
      </c>
      <c r="F86" s="1" t="s">
        <v>231</v>
      </c>
      <c r="G86" s="1" t="s">
        <v>8</v>
      </c>
      <c r="H86" s="1" t="s">
        <v>23</v>
      </c>
      <c r="I86" s="1" t="s">
        <v>23</v>
      </c>
      <c r="J86" s="1" t="s">
        <v>5</v>
      </c>
      <c r="K86" s="1" t="s">
        <v>4</v>
      </c>
      <c r="L86" s="1" t="s">
        <v>1443</v>
      </c>
      <c r="M86" s="1" t="s">
        <v>9</v>
      </c>
      <c r="N86" s="1" t="s">
        <v>1404</v>
      </c>
    </row>
    <row r="87" spans="1:14" x14ac:dyDescent="0.25">
      <c r="A87" s="1">
        <v>106164029</v>
      </c>
      <c r="B87" s="1" t="s">
        <v>256</v>
      </c>
      <c r="C87" s="1" t="s">
        <v>257</v>
      </c>
      <c r="D87" s="1" t="s">
        <v>258</v>
      </c>
      <c r="E87" s="1">
        <v>93230</v>
      </c>
      <c r="F87" s="1" t="s">
        <v>164</v>
      </c>
      <c r="G87" s="1" t="s">
        <v>41</v>
      </c>
      <c r="H87" s="1" t="s">
        <v>222</v>
      </c>
      <c r="I87" s="1" t="s">
        <v>222</v>
      </c>
      <c r="J87" s="1" t="s">
        <v>5</v>
      </c>
      <c r="K87" s="1" t="s">
        <v>4</v>
      </c>
      <c r="L87" s="1" t="s">
        <v>1443</v>
      </c>
      <c r="M87" s="1" t="s">
        <v>9</v>
      </c>
      <c r="N87" s="1" t="s">
        <v>1404</v>
      </c>
    </row>
    <row r="88" spans="1:14" x14ac:dyDescent="0.25">
      <c r="A88" s="1">
        <v>106171049</v>
      </c>
      <c r="B88" s="1" t="s">
        <v>259</v>
      </c>
      <c r="C88" s="1" t="s">
        <v>260</v>
      </c>
      <c r="D88" s="1" t="s">
        <v>261</v>
      </c>
      <c r="E88" s="1">
        <v>95422</v>
      </c>
      <c r="F88" s="1" t="s">
        <v>79</v>
      </c>
      <c r="G88" s="1" t="s">
        <v>135</v>
      </c>
      <c r="H88" s="1" t="s">
        <v>79</v>
      </c>
      <c r="I88" s="1" t="s">
        <v>78</v>
      </c>
      <c r="J88" s="1" t="s">
        <v>5</v>
      </c>
      <c r="K88" s="1" t="s">
        <v>4</v>
      </c>
      <c r="L88" s="1" t="s">
        <v>1443</v>
      </c>
      <c r="M88" s="1" t="s">
        <v>9</v>
      </c>
      <c r="N88" s="1" t="s">
        <v>1404</v>
      </c>
    </row>
    <row r="89" spans="1:14" x14ac:dyDescent="0.25">
      <c r="A89" s="1">
        <v>106171395</v>
      </c>
      <c r="B89" s="1" t="s">
        <v>262</v>
      </c>
      <c r="C89" s="1" t="s">
        <v>263</v>
      </c>
      <c r="D89" s="1" t="s">
        <v>264</v>
      </c>
      <c r="E89" s="1">
        <v>95453</v>
      </c>
      <c r="F89" s="1" t="s">
        <v>79</v>
      </c>
      <c r="G89" s="1" t="s">
        <v>135</v>
      </c>
      <c r="H89" s="1" t="s">
        <v>79</v>
      </c>
      <c r="I89" s="1" t="s">
        <v>78</v>
      </c>
      <c r="J89" s="1" t="s">
        <v>5</v>
      </c>
      <c r="K89" s="1" t="s">
        <v>4</v>
      </c>
      <c r="L89" s="1" t="s">
        <v>134</v>
      </c>
      <c r="M89" s="1" t="s">
        <v>9</v>
      </c>
      <c r="N89" s="1" t="s">
        <v>1404</v>
      </c>
    </row>
    <row r="90" spans="1:14" x14ac:dyDescent="0.25">
      <c r="A90" s="1">
        <v>106184008</v>
      </c>
      <c r="B90" s="1" t="s">
        <v>265</v>
      </c>
      <c r="C90" s="1" t="s">
        <v>266</v>
      </c>
      <c r="D90" s="1" t="s">
        <v>267</v>
      </c>
      <c r="E90" s="1">
        <v>96130</v>
      </c>
      <c r="F90" s="1" t="s">
        <v>78</v>
      </c>
      <c r="G90" s="1" t="s">
        <v>78</v>
      </c>
      <c r="H90" s="1" t="s">
        <v>78</v>
      </c>
      <c r="I90" s="1" t="s">
        <v>78</v>
      </c>
      <c r="J90" s="1" t="s">
        <v>5</v>
      </c>
      <c r="K90" s="1" t="s">
        <v>4</v>
      </c>
      <c r="L90" s="1" t="s">
        <v>134</v>
      </c>
      <c r="M90" s="1" t="s">
        <v>9</v>
      </c>
      <c r="N90" s="1" t="s">
        <v>1404</v>
      </c>
    </row>
    <row r="91" spans="1:14" x14ac:dyDescent="0.25">
      <c r="A91" s="1">
        <v>106190017</v>
      </c>
      <c r="B91" s="1" t="s">
        <v>268</v>
      </c>
      <c r="C91" s="1" t="s">
        <v>269</v>
      </c>
      <c r="D91" s="1" t="s">
        <v>270</v>
      </c>
      <c r="E91" s="1">
        <v>91801</v>
      </c>
      <c r="F91" s="1" t="s">
        <v>271</v>
      </c>
      <c r="G91" s="1" t="s">
        <v>208</v>
      </c>
      <c r="H91" s="1" t="s">
        <v>272</v>
      </c>
      <c r="I91" s="1" t="s">
        <v>272</v>
      </c>
      <c r="J91" s="1" t="s">
        <v>5</v>
      </c>
      <c r="K91" s="1" t="s">
        <v>5</v>
      </c>
      <c r="L91" s="1" t="s">
        <v>1443</v>
      </c>
      <c r="M91" s="1" t="s">
        <v>9</v>
      </c>
      <c r="N91" s="1" t="s">
        <v>173</v>
      </c>
    </row>
    <row r="92" spans="1:14" x14ac:dyDescent="0.25">
      <c r="A92" s="1">
        <v>106190020</v>
      </c>
      <c r="B92" s="1" t="s">
        <v>273</v>
      </c>
      <c r="C92" s="1" t="s">
        <v>274</v>
      </c>
      <c r="D92" s="1" t="s">
        <v>275</v>
      </c>
      <c r="E92" s="1">
        <v>91770</v>
      </c>
      <c r="F92" s="1" t="s">
        <v>271</v>
      </c>
      <c r="G92" s="1" t="s">
        <v>208</v>
      </c>
      <c r="H92" s="1" t="s">
        <v>272</v>
      </c>
      <c r="I92" s="1" t="s">
        <v>272</v>
      </c>
      <c r="J92" s="1" t="s">
        <v>5</v>
      </c>
      <c r="K92" s="1" t="s">
        <v>5</v>
      </c>
      <c r="L92" s="1" t="s">
        <v>1443</v>
      </c>
      <c r="M92" s="1" t="s">
        <v>58</v>
      </c>
      <c r="N92" s="1" t="s">
        <v>31</v>
      </c>
    </row>
    <row r="93" spans="1:14" x14ac:dyDescent="0.25">
      <c r="A93" s="1">
        <v>106190034</v>
      </c>
      <c r="B93" s="1" t="s">
        <v>276</v>
      </c>
      <c r="C93" s="1" t="s">
        <v>277</v>
      </c>
      <c r="D93" s="1" t="s">
        <v>278</v>
      </c>
      <c r="E93" s="1">
        <v>93534</v>
      </c>
      <c r="F93" s="1" t="s">
        <v>279</v>
      </c>
      <c r="G93" s="1" t="s">
        <v>280</v>
      </c>
      <c r="H93" s="1" t="s">
        <v>151</v>
      </c>
      <c r="I93" s="1" t="s">
        <v>151</v>
      </c>
      <c r="J93" s="1" t="s">
        <v>5</v>
      </c>
      <c r="K93" s="1" t="s">
        <v>5</v>
      </c>
      <c r="L93" s="1" t="s">
        <v>46</v>
      </c>
      <c r="M93" s="1" t="s">
        <v>9</v>
      </c>
      <c r="N93" s="1" t="s">
        <v>48</v>
      </c>
    </row>
    <row r="94" spans="1:14" x14ac:dyDescent="0.25">
      <c r="A94" s="1">
        <v>106190045</v>
      </c>
      <c r="B94" s="1" t="s">
        <v>281</v>
      </c>
      <c r="C94" s="1" t="s">
        <v>282</v>
      </c>
      <c r="D94" s="1" t="s">
        <v>283</v>
      </c>
      <c r="E94" s="1">
        <v>90704</v>
      </c>
      <c r="F94" s="1" t="s">
        <v>284</v>
      </c>
      <c r="G94" s="1" t="s">
        <v>164</v>
      </c>
      <c r="H94" s="1" t="s">
        <v>285</v>
      </c>
      <c r="I94" s="1" t="s">
        <v>285</v>
      </c>
      <c r="J94" s="1" t="s">
        <v>5</v>
      </c>
      <c r="K94" s="1" t="s">
        <v>4</v>
      </c>
      <c r="L94" s="1" t="s">
        <v>1443</v>
      </c>
      <c r="M94" s="1" t="s">
        <v>9</v>
      </c>
      <c r="N94" s="1" t="s">
        <v>1404</v>
      </c>
    </row>
    <row r="95" spans="1:14" x14ac:dyDescent="0.25">
      <c r="A95" s="1">
        <v>106190049</v>
      </c>
      <c r="B95" s="1" t="s">
        <v>286</v>
      </c>
      <c r="C95" s="1" t="s">
        <v>287</v>
      </c>
      <c r="D95" s="1" t="s">
        <v>288</v>
      </c>
      <c r="E95" s="1">
        <v>91706</v>
      </c>
      <c r="F95" s="1" t="s">
        <v>289</v>
      </c>
      <c r="G95" s="1" t="s">
        <v>222</v>
      </c>
      <c r="H95" s="1" t="s">
        <v>156</v>
      </c>
      <c r="I95" s="1" t="s">
        <v>307</v>
      </c>
      <c r="J95" s="1" t="s">
        <v>5</v>
      </c>
      <c r="K95" s="1" t="s">
        <v>5</v>
      </c>
      <c r="L95" s="1" t="s">
        <v>1443</v>
      </c>
      <c r="M95" s="1" t="s">
        <v>9</v>
      </c>
      <c r="N95" s="1" t="s">
        <v>31</v>
      </c>
    </row>
    <row r="96" spans="1:14" x14ac:dyDescent="0.25">
      <c r="A96" s="1">
        <v>106190052</v>
      </c>
      <c r="B96" s="1" t="s">
        <v>290</v>
      </c>
      <c r="C96" s="1" t="s">
        <v>291</v>
      </c>
      <c r="D96" s="1" t="s">
        <v>292</v>
      </c>
      <c r="E96" s="1">
        <v>90026</v>
      </c>
      <c r="F96" s="1" t="s">
        <v>293</v>
      </c>
      <c r="G96" s="1" t="s">
        <v>294</v>
      </c>
      <c r="H96" s="1" t="s">
        <v>295</v>
      </c>
      <c r="I96" s="1" t="s">
        <v>295</v>
      </c>
      <c r="J96" s="1" t="s">
        <v>5</v>
      </c>
      <c r="K96" s="1" t="s">
        <v>5</v>
      </c>
      <c r="L96" s="1" t="s">
        <v>1443</v>
      </c>
      <c r="M96" s="1" t="s">
        <v>9</v>
      </c>
      <c r="N96" s="1" t="s">
        <v>1404</v>
      </c>
    </row>
    <row r="97" spans="1:14" x14ac:dyDescent="0.25">
      <c r="A97" s="1">
        <v>106190053</v>
      </c>
      <c r="B97" s="1" t="s">
        <v>296</v>
      </c>
      <c r="C97" s="1" t="s">
        <v>297</v>
      </c>
      <c r="D97" s="1" t="s">
        <v>298</v>
      </c>
      <c r="E97" s="1">
        <v>90813</v>
      </c>
      <c r="F97" s="1" t="s">
        <v>284</v>
      </c>
      <c r="G97" s="1" t="s">
        <v>164</v>
      </c>
      <c r="H97" s="1" t="s">
        <v>285</v>
      </c>
      <c r="I97" s="1" t="s">
        <v>285</v>
      </c>
      <c r="J97" s="1" t="s">
        <v>4</v>
      </c>
      <c r="K97" s="1" t="s">
        <v>5</v>
      </c>
      <c r="L97" s="1" t="s">
        <v>46</v>
      </c>
      <c r="M97" s="1" t="s">
        <v>9</v>
      </c>
      <c r="N97" s="1" t="s">
        <v>1404</v>
      </c>
    </row>
    <row r="98" spans="1:14" x14ac:dyDescent="0.25">
      <c r="A98" s="1">
        <v>106190066</v>
      </c>
      <c r="B98" s="1" t="s">
        <v>299</v>
      </c>
      <c r="C98" s="1" t="s">
        <v>300</v>
      </c>
      <c r="D98" s="1" t="s">
        <v>301</v>
      </c>
      <c r="E98" s="1">
        <v>90706</v>
      </c>
      <c r="F98" s="1" t="s">
        <v>302</v>
      </c>
      <c r="G98" s="1" t="s">
        <v>295</v>
      </c>
      <c r="H98" s="1" t="s">
        <v>285</v>
      </c>
      <c r="I98" s="1" t="s">
        <v>408</v>
      </c>
      <c r="J98" s="1" t="s">
        <v>5</v>
      </c>
      <c r="K98" s="1" t="s">
        <v>5</v>
      </c>
      <c r="L98" s="1" t="s">
        <v>1443</v>
      </c>
      <c r="M98" s="1" t="s">
        <v>9</v>
      </c>
      <c r="N98" s="1" t="s">
        <v>31</v>
      </c>
    </row>
    <row r="99" spans="1:14" x14ac:dyDescent="0.25">
      <c r="A99" s="1">
        <v>106190081</v>
      </c>
      <c r="B99" s="1" t="s">
        <v>303</v>
      </c>
      <c r="C99" s="1" t="s">
        <v>304</v>
      </c>
      <c r="D99" s="1" t="s">
        <v>305</v>
      </c>
      <c r="E99" s="1">
        <v>90640</v>
      </c>
      <c r="F99" s="1" t="s">
        <v>306</v>
      </c>
      <c r="G99" s="1" t="s">
        <v>295</v>
      </c>
      <c r="H99" s="1" t="s">
        <v>307</v>
      </c>
      <c r="I99" s="1" t="s">
        <v>307</v>
      </c>
      <c r="J99" s="1" t="s">
        <v>5</v>
      </c>
      <c r="K99" s="1" t="s">
        <v>5</v>
      </c>
      <c r="L99" s="1" t="s">
        <v>1443</v>
      </c>
      <c r="M99" s="1" t="s">
        <v>9</v>
      </c>
      <c r="N99" s="1" t="s">
        <v>1404</v>
      </c>
    </row>
    <row r="100" spans="1:14" x14ac:dyDescent="0.25">
      <c r="A100" s="1">
        <v>106190110</v>
      </c>
      <c r="B100" s="1" t="s">
        <v>308</v>
      </c>
      <c r="C100" s="1" t="s">
        <v>309</v>
      </c>
      <c r="D100" s="1" t="s">
        <v>310</v>
      </c>
      <c r="E100" s="1">
        <v>90232</v>
      </c>
      <c r="F100" s="1" t="s">
        <v>311</v>
      </c>
      <c r="G100" s="1" t="s">
        <v>272</v>
      </c>
      <c r="H100" s="1" t="s">
        <v>312</v>
      </c>
      <c r="I100" s="1" t="s">
        <v>312</v>
      </c>
      <c r="J100" s="1" t="s">
        <v>5</v>
      </c>
      <c r="K100" s="1" t="s">
        <v>5</v>
      </c>
      <c r="L100" s="1" t="s">
        <v>1443</v>
      </c>
      <c r="M100" s="1" t="s">
        <v>9</v>
      </c>
      <c r="N100" s="1" t="s">
        <v>31</v>
      </c>
    </row>
    <row r="101" spans="1:14" x14ac:dyDescent="0.25">
      <c r="A101" s="1">
        <v>106190125</v>
      </c>
      <c r="B101" s="1" t="s">
        <v>313</v>
      </c>
      <c r="C101" s="1" t="s">
        <v>314</v>
      </c>
      <c r="D101" s="1" t="s">
        <v>292</v>
      </c>
      <c r="E101" s="1">
        <v>90015</v>
      </c>
      <c r="F101" s="1" t="s">
        <v>315</v>
      </c>
      <c r="G101" s="1" t="s">
        <v>272</v>
      </c>
      <c r="H101" s="1" t="s">
        <v>312</v>
      </c>
      <c r="I101" s="1" t="s">
        <v>312</v>
      </c>
      <c r="J101" s="1" t="s">
        <v>5</v>
      </c>
      <c r="K101" s="1" t="s">
        <v>5</v>
      </c>
      <c r="L101" s="1" t="s">
        <v>46</v>
      </c>
      <c r="M101" s="1" t="s">
        <v>9</v>
      </c>
      <c r="N101" s="1" t="s">
        <v>1404</v>
      </c>
    </row>
    <row r="102" spans="1:14" x14ac:dyDescent="0.25">
      <c r="A102" s="1">
        <v>106190137</v>
      </c>
      <c r="B102" s="1" t="s">
        <v>316</v>
      </c>
      <c r="C102" s="1" t="s">
        <v>317</v>
      </c>
      <c r="D102" s="1" t="s">
        <v>318</v>
      </c>
      <c r="E102" s="1">
        <v>91767</v>
      </c>
      <c r="F102" s="1" t="s">
        <v>319</v>
      </c>
      <c r="G102" s="1" t="s">
        <v>222</v>
      </c>
      <c r="H102" s="1" t="s">
        <v>221</v>
      </c>
      <c r="I102" s="1" t="s">
        <v>221</v>
      </c>
      <c r="J102" s="1" t="s">
        <v>5</v>
      </c>
      <c r="K102" s="1" t="s">
        <v>5</v>
      </c>
      <c r="L102" s="1" t="s">
        <v>1443</v>
      </c>
      <c r="M102" s="1" t="s">
        <v>9</v>
      </c>
      <c r="N102" s="1" t="s">
        <v>1404</v>
      </c>
    </row>
    <row r="103" spans="1:14" x14ac:dyDescent="0.25">
      <c r="A103" s="1">
        <v>106190148</v>
      </c>
      <c r="B103" s="1" t="s">
        <v>320</v>
      </c>
      <c r="C103" s="1" t="s">
        <v>321</v>
      </c>
      <c r="D103" s="1" t="s">
        <v>322</v>
      </c>
      <c r="E103" s="1">
        <v>90301</v>
      </c>
      <c r="F103" s="1" t="s">
        <v>323</v>
      </c>
      <c r="G103" s="1" t="s">
        <v>221</v>
      </c>
      <c r="H103" s="1" t="s">
        <v>324</v>
      </c>
      <c r="I103" s="1" t="s">
        <v>324</v>
      </c>
      <c r="J103" s="1" t="s">
        <v>5</v>
      </c>
      <c r="K103" s="1" t="s">
        <v>5</v>
      </c>
      <c r="L103" s="1" t="s">
        <v>1443</v>
      </c>
      <c r="M103" s="1" t="s">
        <v>9</v>
      </c>
      <c r="N103" s="1" t="s">
        <v>1405</v>
      </c>
    </row>
    <row r="104" spans="1:14" x14ac:dyDescent="0.25">
      <c r="A104" s="1">
        <v>106190150</v>
      </c>
      <c r="B104" s="1" t="s">
        <v>325</v>
      </c>
      <c r="C104" s="1" t="s">
        <v>326</v>
      </c>
      <c r="D104" s="1" t="s">
        <v>292</v>
      </c>
      <c r="E104" s="1">
        <v>90011</v>
      </c>
      <c r="F104" s="1" t="s">
        <v>315</v>
      </c>
      <c r="G104" s="1" t="s">
        <v>272</v>
      </c>
      <c r="H104" s="1" t="s">
        <v>312</v>
      </c>
      <c r="I104" s="1" t="s">
        <v>312</v>
      </c>
      <c r="J104" s="1" t="s">
        <v>5</v>
      </c>
      <c r="K104" s="1" t="s">
        <v>5</v>
      </c>
      <c r="L104" s="1" t="s">
        <v>1443</v>
      </c>
      <c r="M104" s="1" t="s">
        <v>58</v>
      </c>
      <c r="N104" s="1" t="s">
        <v>1404</v>
      </c>
    </row>
    <row r="105" spans="1:14" x14ac:dyDescent="0.25">
      <c r="A105" s="1">
        <v>106190155</v>
      </c>
      <c r="B105" s="1" t="s">
        <v>327</v>
      </c>
      <c r="C105" s="1" t="s">
        <v>328</v>
      </c>
      <c r="D105" s="1" t="s">
        <v>292</v>
      </c>
      <c r="E105" s="1">
        <v>90067</v>
      </c>
      <c r="F105" s="1" t="s">
        <v>311</v>
      </c>
      <c r="G105" s="1" t="s">
        <v>272</v>
      </c>
      <c r="H105" s="1" t="s">
        <v>312</v>
      </c>
      <c r="I105" s="1" t="s">
        <v>312</v>
      </c>
      <c r="J105" s="1" t="s">
        <v>5</v>
      </c>
      <c r="K105" s="1" t="s">
        <v>5</v>
      </c>
      <c r="L105" s="1" t="s">
        <v>1443</v>
      </c>
      <c r="M105" s="1" t="s">
        <v>9</v>
      </c>
      <c r="N105" s="1" t="s">
        <v>1405</v>
      </c>
    </row>
    <row r="106" spans="1:14" x14ac:dyDescent="0.25">
      <c r="A106" s="1">
        <v>106190159</v>
      </c>
      <c r="B106" s="1" t="s">
        <v>1379</v>
      </c>
      <c r="C106" s="1" t="s">
        <v>1380</v>
      </c>
      <c r="D106" s="1" t="s">
        <v>1381</v>
      </c>
      <c r="E106" s="1">
        <v>90716</v>
      </c>
      <c r="F106" s="1" t="s">
        <v>340</v>
      </c>
      <c r="G106" s="1" t="s">
        <v>207</v>
      </c>
      <c r="H106" s="1" t="s">
        <v>341</v>
      </c>
      <c r="I106" s="1" t="s">
        <v>341</v>
      </c>
      <c r="J106" s="1" t="s">
        <v>5</v>
      </c>
      <c r="K106" s="1" t="s">
        <v>5</v>
      </c>
      <c r="L106" s="1" t="s">
        <v>1443</v>
      </c>
      <c r="M106" s="1" t="s">
        <v>9</v>
      </c>
      <c r="N106" s="1" t="s">
        <v>1443</v>
      </c>
    </row>
    <row r="107" spans="1:14" x14ac:dyDescent="0.25">
      <c r="A107" s="1">
        <v>106190163</v>
      </c>
      <c r="B107" s="1" t="s">
        <v>329</v>
      </c>
      <c r="C107" s="1" t="s">
        <v>330</v>
      </c>
      <c r="D107" s="1" t="s">
        <v>331</v>
      </c>
      <c r="E107" s="1">
        <v>91724</v>
      </c>
      <c r="F107" s="1" t="s">
        <v>289</v>
      </c>
      <c r="G107" s="1" t="s">
        <v>222</v>
      </c>
      <c r="H107" s="1" t="s">
        <v>156</v>
      </c>
      <c r="I107" s="1" t="s">
        <v>156</v>
      </c>
      <c r="J107" s="1" t="s">
        <v>5</v>
      </c>
      <c r="K107" s="1" t="s">
        <v>5</v>
      </c>
      <c r="L107" s="1" t="s">
        <v>1443</v>
      </c>
      <c r="M107" s="1" t="s">
        <v>58</v>
      </c>
      <c r="N107" s="1" t="s">
        <v>1405</v>
      </c>
    </row>
    <row r="108" spans="1:14" x14ac:dyDescent="0.25">
      <c r="A108" s="1">
        <v>106190170</v>
      </c>
      <c r="B108" s="1" t="s">
        <v>332</v>
      </c>
      <c r="C108" s="1" t="s">
        <v>333</v>
      </c>
      <c r="D108" s="1" t="s">
        <v>292</v>
      </c>
      <c r="E108" s="1">
        <v>90027</v>
      </c>
      <c r="F108" s="1" t="s">
        <v>293</v>
      </c>
      <c r="G108" s="1" t="s">
        <v>294</v>
      </c>
      <c r="H108" s="1" t="s">
        <v>295</v>
      </c>
      <c r="I108" s="1" t="s">
        <v>295</v>
      </c>
      <c r="J108" s="1" t="s">
        <v>5</v>
      </c>
      <c r="K108" s="1" t="s">
        <v>5</v>
      </c>
      <c r="L108" s="1" t="s">
        <v>18</v>
      </c>
      <c r="M108" s="1" t="s">
        <v>9</v>
      </c>
      <c r="N108" s="1" t="s">
        <v>1404</v>
      </c>
    </row>
    <row r="109" spans="1:14" x14ac:dyDescent="0.25">
      <c r="A109" s="1">
        <v>106190176</v>
      </c>
      <c r="B109" s="1" t="s">
        <v>334</v>
      </c>
      <c r="C109" s="1" t="s">
        <v>335</v>
      </c>
      <c r="D109" s="1" t="s">
        <v>336</v>
      </c>
      <c r="E109" s="1">
        <v>91010</v>
      </c>
      <c r="F109" s="1" t="s">
        <v>289</v>
      </c>
      <c r="G109" s="1" t="s">
        <v>222</v>
      </c>
      <c r="H109" s="1" t="s">
        <v>156</v>
      </c>
      <c r="I109" s="1" t="s">
        <v>156</v>
      </c>
      <c r="J109" s="1" t="s">
        <v>5</v>
      </c>
      <c r="K109" s="1" t="s">
        <v>5</v>
      </c>
      <c r="L109" s="1" t="s">
        <v>1443</v>
      </c>
      <c r="M109" s="1" t="s">
        <v>9</v>
      </c>
      <c r="N109" s="1" t="s">
        <v>1404</v>
      </c>
    </row>
    <row r="110" spans="1:14" x14ac:dyDescent="0.25">
      <c r="A110" s="1">
        <v>106190184</v>
      </c>
      <c r="B110" s="1" t="s">
        <v>337</v>
      </c>
      <c r="C110" s="1" t="s">
        <v>338</v>
      </c>
      <c r="D110" s="1" t="s">
        <v>339</v>
      </c>
      <c r="E110" s="1">
        <v>90703</v>
      </c>
      <c r="F110" s="1" t="s">
        <v>340</v>
      </c>
      <c r="G110" s="1" t="s">
        <v>207</v>
      </c>
      <c r="H110" s="1" t="s">
        <v>341</v>
      </c>
      <c r="I110" s="1" t="s">
        <v>341</v>
      </c>
      <c r="J110" s="1" t="s">
        <v>5</v>
      </c>
      <c r="K110" s="1" t="s">
        <v>5</v>
      </c>
      <c r="L110" s="1" t="s">
        <v>1443</v>
      </c>
      <c r="M110" s="1" t="s">
        <v>58</v>
      </c>
      <c r="N110" s="1" t="s">
        <v>31</v>
      </c>
    </row>
    <row r="111" spans="1:14" x14ac:dyDescent="0.25">
      <c r="A111" s="1">
        <v>106190196</v>
      </c>
      <c r="B111" s="1" t="s">
        <v>342</v>
      </c>
      <c r="C111" s="1" t="s">
        <v>343</v>
      </c>
      <c r="D111" s="1" t="s">
        <v>344</v>
      </c>
      <c r="E111" s="1">
        <v>90247</v>
      </c>
      <c r="F111" s="1" t="s">
        <v>345</v>
      </c>
      <c r="G111" s="1" t="s">
        <v>47</v>
      </c>
      <c r="H111" s="1" t="s">
        <v>324</v>
      </c>
      <c r="I111" s="1" t="s">
        <v>324</v>
      </c>
      <c r="J111" s="1" t="s">
        <v>5</v>
      </c>
      <c r="K111" s="1" t="s">
        <v>5</v>
      </c>
      <c r="L111" s="1" t="s">
        <v>1443</v>
      </c>
      <c r="M111" s="1" t="s">
        <v>9</v>
      </c>
      <c r="N111" s="1" t="s">
        <v>1405</v>
      </c>
    </row>
    <row r="112" spans="1:14" x14ac:dyDescent="0.25">
      <c r="A112" s="1">
        <v>106190197</v>
      </c>
      <c r="B112" s="1" t="s">
        <v>346</v>
      </c>
      <c r="C112" s="1" t="s">
        <v>347</v>
      </c>
      <c r="D112" s="1" t="s">
        <v>348</v>
      </c>
      <c r="E112" s="1">
        <v>90255</v>
      </c>
      <c r="F112" s="1" t="s">
        <v>302</v>
      </c>
      <c r="G112" s="1" t="s">
        <v>164</v>
      </c>
      <c r="H112" s="1" t="s">
        <v>285</v>
      </c>
      <c r="I112" s="1" t="s">
        <v>361</v>
      </c>
      <c r="J112" s="1" t="s">
        <v>5</v>
      </c>
      <c r="K112" s="1" t="s">
        <v>5</v>
      </c>
      <c r="L112" s="1" t="s">
        <v>1443</v>
      </c>
      <c r="M112" s="1" t="s">
        <v>9</v>
      </c>
      <c r="N112" s="1" t="s">
        <v>31</v>
      </c>
    </row>
    <row r="113" spans="1:14" x14ac:dyDescent="0.25">
      <c r="A113" s="1">
        <v>106190198</v>
      </c>
      <c r="B113" s="1" t="s">
        <v>349</v>
      </c>
      <c r="C113" s="1" t="s">
        <v>350</v>
      </c>
      <c r="D113" s="1" t="s">
        <v>292</v>
      </c>
      <c r="E113" s="1">
        <v>90023</v>
      </c>
      <c r="F113" s="1" t="s">
        <v>293</v>
      </c>
      <c r="G113" s="1" t="s">
        <v>294</v>
      </c>
      <c r="H113" s="1" t="s">
        <v>351</v>
      </c>
      <c r="I113" s="1" t="s">
        <v>351</v>
      </c>
      <c r="J113" s="1" t="s">
        <v>5</v>
      </c>
      <c r="K113" s="1" t="s">
        <v>5</v>
      </c>
      <c r="L113" s="1" t="s">
        <v>1443</v>
      </c>
      <c r="M113" s="1" t="s">
        <v>9</v>
      </c>
      <c r="N113" s="1" t="s">
        <v>31</v>
      </c>
    </row>
    <row r="114" spans="1:14" x14ac:dyDescent="0.25">
      <c r="A114" s="1">
        <v>106190200</v>
      </c>
      <c r="B114" s="1" t="s">
        <v>352</v>
      </c>
      <c r="C114" s="1" t="s">
        <v>353</v>
      </c>
      <c r="D114" s="1" t="s">
        <v>354</v>
      </c>
      <c r="E114" s="1">
        <v>91776</v>
      </c>
      <c r="F114" s="1" t="s">
        <v>271</v>
      </c>
      <c r="G114" s="1" t="s">
        <v>208</v>
      </c>
      <c r="H114" s="1" t="s">
        <v>272</v>
      </c>
      <c r="I114" s="1" t="s">
        <v>272</v>
      </c>
      <c r="J114" s="1" t="s">
        <v>5</v>
      </c>
      <c r="K114" s="1" t="s">
        <v>5</v>
      </c>
      <c r="L114" s="1" t="s">
        <v>1443</v>
      </c>
      <c r="M114" s="1" t="s">
        <v>9</v>
      </c>
      <c r="N114" s="1" t="s">
        <v>1405</v>
      </c>
    </row>
    <row r="115" spans="1:14" x14ac:dyDescent="0.25">
      <c r="A115" s="1">
        <v>106190232</v>
      </c>
      <c r="B115" s="1" t="s">
        <v>355</v>
      </c>
      <c r="C115" s="1" t="s">
        <v>356</v>
      </c>
      <c r="D115" s="1" t="s">
        <v>357</v>
      </c>
      <c r="E115" s="1">
        <v>90505</v>
      </c>
      <c r="F115" s="1" t="s">
        <v>345</v>
      </c>
      <c r="G115" s="1" t="s">
        <v>47</v>
      </c>
      <c r="H115" s="1" t="s">
        <v>207</v>
      </c>
      <c r="I115" s="1" t="s">
        <v>207</v>
      </c>
      <c r="J115" s="1" t="s">
        <v>5</v>
      </c>
      <c r="K115" s="1" t="s">
        <v>5</v>
      </c>
      <c r="L115" s="1" t="s">
        <v>1443</v>
      </c>
      <c r="M115" s="1" t="s">
        <v>58</v>
      </c>
      <c r="N115" s="1" t="s">
        <v>31</v>
      </c>
    </row>
    <row r="116" spans="1:14" x14ac:dyDescent="0.25">
      <c r="A116" s="1">
        <v>106190240</v>
      </c>
      <c r="B116" s="1" t="s">
        <v>358</v>
      </c>
      <c r="C116" s="1" t="s">
        <v>359</v>
      </c>
      <c r="D116" s="1" t="s">
        <v>360</v>
      </c>
      <c r="E116" s="1">
        <v>90712</v>
      </c>
      <c r="F116" s="1" t="s">
        <v>302</v>
      </c>
      <c r="G116" s="1" t="s">
        <v>164</v>
      </c>
      <c r="H116" s="1" t="s">
        <v>361</v>
      </c>
      <c r="I116" s="1" t="s">
        <v>408</v>
      </c>
      <c r="J116" s="1" t="s">
        <v>5</v>
      </c>
      <c r="K116" s="1" t="s">
        <v>5</v>
      </c>
      <c r="L116" s="1" t="s">
        <v>1443</v>
      </c>
      <c r="M116" s="1" t="s">
        <v>9</v>
      </c>
      <c r="N116" s="1" t="s">
        <v>362</v>
      </c>
    </row>
    <row r="117" spans="1:14" x14ac:dyDescent="0.25">
      <c r="A117" s="1">
        <v>106190243</v>
      </c>
      <c r="B117" s="1" t="s">
        <v>363</v>
      </c>
      <c r="C117" s="1" t="s">
        <v>364</v>
      </c>
      <c r="D117" s="1" t="s">
        <v>365</v>
      </c>
      <c r="E117" s="1">
        <v>90241</v>
      </c>
      <c r="F117" s="1" t="s">
        <v>367</v>
      </c>
      <c r="G117" s="1" t="s">
        <v>295</v>
      </c>
      <c r="H117" s="1" t="s">
        <v>285</v>
      </c>
      <c r="I117" s="1" t="s">
        <v>408</v>
      </c>
      <c r="J117" s="1" t="s">
        <v>5</v>
      </c>
      <c r="K117" s="1" t="s">
        <v>5</v>
      </c>
      <c r="L117" s="1" t="s">
        <v>1443</v>
      </c>
      <c r="M117" s="1" t="s">
        <v>9</v>
      </c>
      <c r="N117" s="1" t="s">
        <v>1404</v>
      </c>
    </row>
    <row r="118" spans="1:14" x14ac:dyDescent="0.25">
      <c r="A118" s="1">
        <v>106190256</v>
      </c>
      <c r="B118" s="1" t="s">
        <v>368</v>
      </c>
      <c r="C118" s="1" t="s">
        <v>369</v>
      </c>
      <c r="D118" s="1" t="s">
        <v>292</v>
      </c>
      <c r="E118" s="1">
        <v>90023</v>
      </c>
      <c r="F118" s="1" t="s">
        <v>293</v>
      </c>
      <c r="G118" s="1" t="s">
        <v>294</v>
      </c>
      <c r="H118" s="1" t="s">
        <v>351</v>
      </c>
      <c r="I118" s="1" t="s">
        <v>351</v>
      </c>
      <c r="J118" s="1" t="s">
        <v>5</v>
      </c>
      <c r="K118" s="1" t="s">
        <v>5</v>
      </c>
      <c r="L118" s="1" t="s">
        <v>1443</v>
      </c>
      <c r="M118" s="1" t="s">
        <v>9</v>
      </c>
      <c r="N118" s="1" t="s">
        <v>173</v>
      </c>
    </row>
    <row r="119" spans="1:14" x14ac:dyDescent="0.25">
      <c r="A119" s="1">
        <v>106190280</v>
      </c>
      <c r="B119" s="1" t="s">
        <v>370</v>
      </c>
      <c r="C119" s="1" t="s">
        <v>371</v>
      </c>
      <c r="D119" s="1" t="s">
        <v>372</v>
      </c>
      <c r="E119" s="1">
        <v>91436</v>
      </c>
      <c r="F119" s="1" t="s">
        <v>373</v>
      </c>
      <c r="G119" s="1" t="s">
        <v>151</v>
      </c>
      <c r="H119" s="1" t="s">
        <v>231</v>
      </c>
      <c r="I119" s="1" t="s">
        <v>231</v>
      </c>
      <c r="J119" s="1" t="s">
        <v>5</v>
      </c>
      <c r="K119" s="1" t="s">
        <v>5</v>
      </c>
      <c r="L119" s="1" t="s">
        <v>1443</v>
      </c>
      <c r="M119" s="1" t="s">
        <v>9</v>
      </c>
      <c r="N119" s="1" t="s">
        <v>1404</v>
      </c>
    </row>
    <row r="120" spans="1:14" x14ac:dyDescent="0.25">
      <c r="A120" s="1">
        <v>106190298</v>
      </c>
      <c r="B120" s="1" t="s">
        <v>374</v>
      </c>
      <c r="C120" s="1" t="s">
        <v>375</v>
      </c>
      <c r="D120" s="1" t="s">
        <v>376</v>
      </c>
      <c r="E120" s="1">
        <v>91741</v>
      </c>
      <c r="F120" s="1" t="s">
        <v>289</v>
      </c>
      <c r="G120" s="1" t="s">
        <v>208</v>
      </c>
      <c r="H120" s="1" t="s">
        <v>156</v>
      </c>
      <c r="I120" s="1" t="s">
        <v>156</v>
      </c>
      <c r="J120" s="1" t="s">
        <v>5</v>
      </c>
      <c r="K120" s="1" t="s">
        <v>5</v>
      </c>
      <c r="L120" s="1" t="s">
        <v>1443</v>
      </c>
      <c r="M120" s="1" t="s">
        <v>9</v>
      </c>
      <c r="N120" s="1" t="s">
        <v>1404</v>
      </c>
    </row>
    <row r="121" spans="1:14" x14ac:dyDescent="0.25">
      <c r="A121" s="1">
        <v>106190305</v>
      </c>
      <c r="B121" s="1" t="s">
        <v>377</v>
      </c>
      <c r="C121" s="1" t="s">
        <v>378</v>
      </c>
      <c r="D121" s="1" t="s">
        <v>292</v>
      </c>
      <c r="E121" s="1">
        <v>90056</v>
      </c>
      <c r="F121" s="1" t="s">
        <v>311</v>
      </c>
      <c r="G121" s="1" t="s">
        <v>272</v>
      </c>
      <c r="H121" s="1" t="s">
        <v>312</v>
      </c>
      <c r="I121" s="1" t="s">
        <v>312</v>
      </c>
      <c r="J121" s="1" t="s">
        <v>5</v>
      </c>
      <c r="K121" s="1" t="s">
        <v>5</v>
      </c>
      <c r="L121" s="1" t="s">
        <v>1443</v>
      </c>
      <c r="M121" s="1" t="s">
        <v>9</v>
      </c>
      <c r="N121" s="1" t="s">
        <v>1405</v>
      </c>
    </row>
    <row r="122" spans="1:14" x14ac:dyDescent="0.25">
      <c r="A122" s="1">
        <v>106190315</v>
      </c>
      <c r="B122" s="1" t="s">
        <v>379</v>
      </c>
      <c r="C122" s="1" t="s">
        <v>380</v>
      </c>
      <c r="D122" s="1" t="s">
        <v>381</v>
      </c>
      <c r="E122" s="1">
        <v>91754</v>
      </c>
      <c r="F122" s="1" t="s">
        <v>271</v>
      </c>
      <c r="G122" s="1" t="s">
        <v>208</v>
      </c>
      <c r="H122" s="1" t="s">
        <v>272</v>
      </c>
      <c r="I122" s="1" t="s">
        <v>272</v>
      </c>
      <c r="J122" s="1" t="s">
        <v>5</v>
      </c>
      <c r="K122" s="1" t="s">
        <v>5</v>
      </c>
      <c r="L122" s="1" t="s">
        <v>1443</v>
      </c>
      <c r="M122" s="1" t="s">
        <v>9</v>
      </c>
      <c r="N122" s="1" t="s">
        <v>173</v>
      </c>
    </row>
    <row r="123" spans="1:14" x14ac:dyDescent="0.25">
      <c r="A123" s="1">
        <v>106190317</v>
      </c>
      <c r="B123" s="1" t="s">
        <v>382</v>
      </c>
      <c r="C123" s="1" t="s">
        <v>383</v>
      </c>
      <c r="D123" s="1" t="s">
        <v>292</v>
      </c>
      <c r="E123" s="1">
        <v>90026</v>
      </c>
      <c r="F123" s="1" t="s">
        <v>293</v>
      </c>
      <c r="G123" s="1" t="s">
        <v>294</v>
      </c>
      <c r="H123" s="1" t="s">
        <v>295</v>
      </c>
      <c r="I123" s="1" t="s">
        <v>295</v>
      </c>
      <c r="J123" s="1" t="s">
        <v>5</v>
      </c>
      <c r="K123" s="1" t="s">
        <v>5</v>
      </c>
      <c r="L123" s="1" t="s">
        <v>1443</v>
      </c>
      <c r="M123" s="1" t="s">
        <v>58</v>
      </c>
      <c r="N123" s="1" t="s">
        <v>1404</v>
      </c>
    </row>
    <row r="124" spans="1:14" x14ac:dyDescent="0.25">
      <c r="A124" s="1">
        <v>106190323</v>
      </c>
      <c r="B124" s="1" t="s">
        <v>384</v>
      </c>
      <c r="C124" s="1" t="s">
        <v>385</v>
      </c>
      <c r="D124" s="1" t="s">
        <v>386</v>
      </c>
      <c r="E124" s="1">
        <v>91206</v>
      </c>
      <c r="F124" s="1" t="s">
        <v>361</v>
      </c>
      <c r="G124" s="1" t="s">
        <v>208</v>
      </c>
      <c r="H124" s="1" t="s">
        <v>295</v>
      </c>
      <c r="I124" s="1" t="s">
        <v>295</v>
      </c>
      <c r="J124" s="1" t="s">
        <v>5</v>
      </c>
      <c r="K124" s="1" t="s">
        <v>5</v>
      </c>
      <c r="L124" s="1" t="s">
        <v>1443</v>
      </c>
      <c r="M124" s="1" t="s">
        <v>9</v>
      </c>
      <c r="N124" s="1" t="s">
        <v>1404</v>
      </c>
    </row>
    <row r="125" spans="1:14" x14ac:dyDescent="0.25">
      <c r="A125" s="1">
        <v>106190328</v>
      </c>
      <c r="B125" s="1" t="s">
        <v>387</v>
      </c>
      <c r="C125" s="1" t="s">
        <v>388</v>
      </c>
      <c r="D125" s="1" t="s">
        <v>376</v>
      </c>
      <c r="E125" s="1">
        <v>91740</v>
      </c>
      <c r="F125" s="1" t="s">
        <v>289</v>
      </c>
      <c r="G125" s="1" t="s">
        <v>208</v>
      </c>
      <c r="H125" s="1" t="s">
        <v>156</v>
      </c>
      <c r="I125" s="1" t="s">
        <v>156</v>
      </c>
      <c r="J125" s="1" t="s">
        <v>5</v>
      </c>
      <c r="K125" s="1" t="s">
        <v>5</v>
      </c>
      <c r="L125" s="1" t="s">
        <v>1443</v>
      </c>
      <c r="M125" s="1" t="s">
        <v>58</v>
      </c>
      <c r="N125" s="1" t="s">
        <v>1405</v>
      </c>
    </row>
    <row r="126" spans="1:14" x14ac:dyDescent="0.25">
      <c r="A126" s="1">
        <v>106190352</v>
      </c>
      <c r="B126" s="1" t="s">
        <v>389</v>
      </c>
      <c r="C126" s="1" t="s">
        <v>390</v>
      </c>
      <c r="D126" s="1" t="s">
        <v>391</v>
      </c>
      <c r="E126" s="1">
        <v>91733</v>
      </c>
      <c r="F126" s="1" t="s">
        <v>392</v>
      </c>
      <c r="G126" s="1" t="s">
        <v>222</v>
      </c>
      <c r="H126" s="1" t="s">
        <v>156</v>
      </c>
      <c r="I126" s="1" t="s">
        <v>307</v>
      </c>
      <c r="J126" s="1" t="s">
        <v>5</v>
      </c>
      <c r="K126" s="1" t="s">
        <v>5</v>
      </c>
      <c r="L126" s="1" t="s">
        <v>1443</v>
      </c>
      <c r="M126" s="1" t="s">
        <v>9</v>
      </c>
      <c r="N126" s="1" t="s">
        <v>31</v>
      </c>
    </row>
    <row r="127" spans="1:14" x14ac:dyDescent="0.25">
      <c r="A127" s="1">
        <v>106190380</v>
      </c>
      <c r="B127" s="1" t="s">
        <v>393</v>
      </c>
      <c r="C127" s="1" t="s">
        <v>394</v>
      </c>
      <c r="D127" s="1" t="s">
        <v>395</v>
      </c>
      <c r="E127" s="1">
        <v>90028</v>
      </c>
      <c r="F127" s="1" t="s">
        <v>396</v>
      </c>
      <c r="G127" s="1" t="s">
        <v>47</v>
      </c>
      <c r="H127" s="1" t="s">
        <v>295</v>
      </c>
      <c r="I127" s="1" t="s">
        <v>295</v>
      </c>
      <c r="J127" s="1" t="s">
        <v>5</v>
      </c>
      <c r="K127" s="1" t="s">
        <v>5</v>
      </c>
      <c r="L127" s="1" t="s">
        <v>1443</v>
      </c>
      <c r="M127" s="1" t="s">
        <v>9</v>
      </c>
      <c r="N127" s="1" t="s">
        <v>31</v>
      </c>
    </row>
    <row r="128" spans="1:14" x14ac:dyDescent="0.25">
      <c r="A128" s="1">
        <v>106190382</v>
      </c>
      <c r="B128" s="1" t="s">
        <v>397</v>
      </c>
      <c r="C128" s="1" t="s">
        <v>398</v>
      </c>
      <c r="D128" s="1" t="s">
        <v>292</v>
      </c>
      <c r="E128" s="1">
        <v>90027</v>
      </c>
      <c r="F128" s="1" t="s">
        <v>293</v>
      </c>
      <c r="G128" s="1" t="s">
        <v>294</v>
      </c>
      <c r="H128" s="1" t="s">
        <v>295</v>
      </c>
      <c r="I128" s="1" t="s">
        <v>295</v>
      </c>
      <c r="J128" s="1" t="s">
        <v>5</v>
      </c>
      <c r="K128" s="1" t="s">
        <v>5</v>
      </c>
      <c r="L128" s="1" t="s">
        <v>1443</v>
      </c>
      <c r="M128" s="1" t="s">
        <v>9</v>
      </c>
      <c r="N128" s="1" t="s">
        <v>173</v>
      </c>
    </row>
    <row r="129" spans="1:14" x14ac:dyDescent="0.25">
      <c r="A129" s="1">
        <v>106190385</v>
      </c>
      <c r="B129" s="1" t="s">
        <v>399</v>
      </c>
      <c r="C129" s="1" t="s">
        <v>400</v>
      </c>
      <c r="D129" s="1" t="s">
        <v>401</v>
      </c>
      <c r="E129" s="1">
        <v>91345</v>
      </c>
      <c r="F129" s="1" t="s">
        <v>324</v>
      </c>
      <c r="G129" s="1" t="s">
        <v>23</v>
      </c>
      <c r="H129" s="1" t="s">
        <v>402</v>
      </c>
      <c r="I129" s="1" t="s">
        <v>402</v>
      </c>
      <c r="J129" s="1" t="s">
        <v>5</v>
      </c>
      <c r="K129" s="1" t="s">
        <v>5</v>
      </c>
      <c r="L129" s="1" t="s">
        <v>46</v>
      </c>
      <c r="M129" s="1" t="s">
        <v>9</v>
      </c>
      <c r="N129" s="1" t="s">
        <v>1404</v>
      </c>
    </row>
    <row r="130" spans="1:14" x14ac:dyDescent="0.25">
      <c r="A130" s="1">
        <v>106190392</v>
      </c>
      <c r="B130" s="1" t="s">
        <v>403</v>
      </c>
      <c r="C130" s="1" t="s">
        <v>404</v>
      </c>
      <c r="D130" s="1" t="s">
        <v>292</v>
      </c>
      <c r="E130" s="1">
        <v>90017</v>
      </c>
      <c r="F130" s="1" t="s">
        <v>306</v>
      </c>
      <c r="G130" s="1" t="s">
        <v>294</v>
      </c>
      <c r="H130" s="1" t="s">
        <v>351</v>
      </c>
      <c r="I130" s="1" t="s">
        <v>351</v>
      </c>
      <c r="J130" s="1" t="s">
        <v>5</v>
      </c>
      <c r="K130" s="1" t="s">
        <v>5</v>
      </c>
      <c r="L130" s="1" t="s">
        <v>1443</v>
      </c>
      <c r="M130" s="1" t="s">
        <v>9</v>
      </c>
      <c r="N130" s="1" t="s">
        <v>1404</v>
      </c>
    </row>
    <row r="131" spans="1:14" x14ac:dyDescent="0.25">
      <c r="A131" s="1">
        <v>106190400</v>
      </c>
      <c r="B131" s="1" t="s">
        <v>405</v>
      </c>
      <c r="C131" s="1" t="s">
        <v>406</v>
      </c>
      <c r="D131" s="1" t="s">
        <v>407</v>
      </c>
      <c r="E131" s="1">
        <v>91105</v>
      </c>
      <c r="F131" s="1" t="s">
        <v>408</v>
      </c>
      <c r="G131" s="1" t="s">
        <v>208</v>
      </c>
      <c r="H131" s="1" t="s">
        <v>272</v>
      </c>
      <c r="I131" s="1" t="s">
        <v>272</v>
      </c>
      <c r="J131" s="1" t="s">
        <v>5</v>
      </c>
      <c r="K131" s="1" t="s">
        <v>5</v>
      </c>
      <c r="L131" s="1" t="s">
        <v>46</v>
      </c>
      <c r="M131" s="1" t="s">
        <v>9</v>
      </c>
      <c r="N131" s="1" t="s">
        <v>1404</v>
      </c>
    </row>
    <row r="132" spans="1:14" x14ac:dyDescent="0.25">
      <c r="A132" s="1">
        <v>106190413</v>
      </c>
      <c r="B132" s="1" t="s">
        <v>409</v>
      </c>
      <c r="C132" s="1" t="s">
        <v>410</v>
      </c>
      <c r="D132" s="1" t="s">
        <v>331</v>
      </c>
      <c r="E132" s="1">
        <v>91723</v>
      </c>
      <c r="F132" s="1" t="s">
        <v>289</v>
      </c>
      <c r="G132" s="1" t="s">
        <v>222</v>
      </c>
      <c r="H132" s="1" t="s">
        <v>156</v>
      </c>
      <c r="I132" s="1" t="s">
        <v>156</v>
      </c>
      <c r="J132" s="1" t="s">
        <v>5</v>
      </c>
      <c r="K132" s="1" t="s">
        <v>5</v>
      </c>
      <c r="L132" s="1" t="s">
        <v>1443</v>
      </c>
      <c r="M132" s="1" t="s">
        <v>9</v>
      </c>
      <c r="N132" s="1" t="s">
        <v>1404</v>
      </c>
    </row>
    <row r="133" spans="1:14" x14ac:dyDescent="0.25">
      <c r="A133" s="1">
        <v>106190422</v>
      </c>
      <c r="B133" s="1" t="s">
        <v>411</v>
      </c>
      <c r="C133" s="1" t="s">
        <v>412</v>
      </c>
      <c r="D133" s="1" t="s">
        <v>357</v>
      </c>
      <c r="E133" s="1" t="s">
        <v>413</v>
      </c>
      <c r="F133" s="1" t="s">
        <v>345</v>
      </c>
      <c r="G133" s="1" t="s">
        <v>47</v>
      </c>
      <c r="H133" s="1" t="s">
        <v>207</v>
      </c>
      <c r="I133" s="1" t="s">
        <v>207</v>
      </c>
      <c r="J133" s="1" t="s">
        <v>5</v>
      </c>
      <c r="K133" s="1" t="s">
        <v>5</v>
      </c>
      <c r="L133" s="1" t="s">
        <v>1443</v>
      </c>
      <c r="M133" s="1" t="s">
        <v>9</v>
      </c>
      <c r="N133" s="1" t="s">
        <v>1404</v>
      </c>
    </row>
    <row r="134" spans="1:14" x14ac:dyDescent="0.25">
      <c r="A134" s="1">
        <v>106190429</v>
      </c>
      <c r="B134" s="1" t="s">
        <v>414</v>
      </c>
      <c r="C134" s="1" t="s">
        <v>415</v>
      </c>
      <c r="D134" s="1" t="s">
        <v>292</v>
      </c>
      <c r="E134" s="1">
        <v>90027</v>
      </c>
      <c r="F134" s="1" t="s">
        <v>396</v>
      </c>
      <c r="G134" s="1" t="s">
        <v>294</v>
      </c>
      <c r="H134" s="1" t="s">
        <v>295</v>
      </c>
      <c r="I134" s="1" t="s">
        <v>295</v>
      </c>
      <c r="J134" s="1" t="s">
        <v>4</v>
      </c>
      <c r="K134" s="1" t="s">
        <v>5</v>
      </c>
      <c r="L134" s="1" t="s">
        <v>1443</v>
      </c>
      <c r="M134" s="1" t="s">
        <v>9</v>
      </c>
      <c r="N134" s="1" t="s">
        <v>1404</v>
      </c>
    </row>
    <row r="135" spans="1:14" x14ac:dyDescent="0.25">
      <c r="A135" s="1">
        <v>106190431</v>
      </c>
      <c r="B135" s="1" t="s">
        <v>416</v>
      </c>
      <c r="C135" s="1" t="s">
        <v>417</v>
      </c>
      <c r="D135" s="1" t="s">
        <v>418</v>
      </c>
      <c r="E135" s="1">
        <v>90710</v>
      </c>
      <c r="F135" s="1" t="s">
        <v>419</v>
      </c>
      <c r="G135" s="1" t="s">
        <v>221</v>
      </c>
      <c r="H135" s="1" t="s">
        <v>361</v>
      </c>
      <c r="I135" s="1" t="s">
        <v>361</v>
      </c>
      <c r="J135" s="1" t="s">
        <v>5</v>
      </c>
      <c r="K135" s="1" t="s">
        <v>5</v>
      </c>
      <c r="L135" s="1" t="s">
        <v>1443</v>
      </c>
      <c r="M135" s="1" t="s">
        <v>9</v>
      </c>
      <c r="N135" s="1" t="s">
        <v>1404</v>
      </c>
    </row>
    <row r="136" spans="1:14" x14ac:dyDescent="0.25">
      <c r="A136" s="1">
        <v>106190432</v>
      </c>
      <c r="B136" s="1" t="s">
        <v>420</v>
      </c>
      <c r="C136" s="1" t="s">
        <v>421</v>
      </c>
      <c r="D136" s="1" t="s">
        <v>422</v>
      </c>
      <c r="E136" s="1">
        <v>91402</v>
      </c>
      <c r="F136" s="1" t="s">
        <v>324</v>
      </c>
      <c r="G136" s="1" t="s">
        <v>23</v>
      </c>
      <c r="H136" s="1" t="s">
        <v>402</v>
      </c>
      <c r="I136" s="1" t="s">
        <v>402</v>
      </c>
      <c r="J136" s="1" t="s">
        <v>5</v>
      </c>
      <c r="K136" s="1" t="s">
        <v>5</v>
      </c>
      <c r="L136" s="1" t="s">
        <v>1443</v>
      </c>
      <c r="M136" s="1" t="s">
        <v>9</v>
      </c>
      <c r="N136" s="1" t="s">
        <v>1404</v>
      </c>
    </row>
    <row r="137" spans="1:14" x14ac:dyDescent="0.25">
      <c r="A137" s="1">
        <v>106190434</v>
      </c>
      <c r="B137" s="1" t="s">
        <v>423</v>
      </c>
      <c r="C137" s="1" t="s">
        <v>424</v>
      </c>
      <c r="D137" s="1" t="s">
        <v>292</v>
      </c>
      <c r="E137" s="1">
        <v>90034</v>
      </c>
      <c r="F137" s="1" t="s">
        <v>311</v>
      </c>
      <c r="G137" s="1" t="s">
        <v>272</v>
      </c>
      <c r="H137" s="1" t="s">
        <v>312</v>
      </c>
      <c r="I137" s="1" t="s">
        <v>312</v>
      </c>
      <c r="J137" s="1" t="s">
        <v>5</v>
      </c>
      <c r="K137" s="1" t="s">
        <v>5</v>
      </c>
      <c r="L137" s="1" t="s">
        <v>1443</v>
      </c>
      <c r="M137" s="1" t="s">
        <v>9</v>
      </c>
      <c r="N137" s="1" t="s">
        <v>1404</v>
      </c>
    </row>
    <row r="138" spans="1:14" x14ac:dyDescent="0.25">
      <c r="A138" s="1">
        <v>106190449</v>
      </c>
      <c r="B138" s="1" t="s">
        <v>425</v>
      </c>
      <c r="C138" s="1" t="s">
        <v>426</v>
      </c>
      <c r="D138" s="1" t="s">
        <v>427</v>
      </c>
      <c r="E138" s="1">
        <v>90638</v>
      </c>
      <c r="F138" s="1" t="s">
        <v>367</v>
      </c>
      <c r="G138" s="1" t="s">
        <v>295</v>
      </c>
      <c r="H138" s="1" t="s">
        <v>307</v>
      </c>
      <c r="I138" s="1" t="s">
        <v>408</v>
      </c>
      <c r="J138" s="1" t="s">
        <v>5</v>
      </c>
      <c r="K138" s="1" t="s">
        <v>5</v>
      </c>
      <c r="L138" s="1" t="s">
        <v>1443</v>
      </c>
      <c r="M138" s="1" t="s">
        <v>9</v>
      </c>
      <c r="N138" s="1" t="s">
        <v>1405</v>
      </c>
    </row>
    <row r="139" spans="1:14" x14ac:dyDescent="0.25">
      <c r="A139" s="1">
        <v>106190458</v>
      </c>
      <c r="B139" s="1" t="s">
        <v>428</v>
      </c>
      <c r="C139" s="1" t="s">
        <v>429</v>
      </c>
      <c r="D139" s="1" t="s">
        <v>430</v>
      </c>
      <c r="E139" s="1">
        <v>91791</v>
      </c>
      <c r="F139" s="1" t="s">
        <v>289</v>
      </c>
      <c r="G139" s="1" t="s">
        <v>222</v>
      </c>
      <c r="H139" s="1" t="s">
        <v>156</v>
      </c>
      <c r="I139" s="1" t="s">
        <v>156</v>
      </c>
      <c r="J139" s="1" t="s">
        <v>5</v>
      </c>
      <c r="K139" s="1" t="s">
        <v>5</v>
      </c>
      <c r="L139" s="1" t="s">
        <v>1443</v>
      </c>
      <c r="M139" s="1" t="s">
        <v>9</v>
      </c>
      <c r="N139" s="1" t="s">
        <v>1405</v>
      </c>
    </row>
    <row r="140" spans="1:14" x14ac:dyDescent="0.25">
      <c r="A140" s="1">
        <v>106190462</v>
      </c>
      <c r="B140" s="1" t="s">
        <v>431</v>
      </c>
      <c r="C140" s="1" t="s">
        <v>432</v>
      </c>
      <c r="D140" s="1" t="s">
        <v>407</v>
      </c>
      <c r="E140" s="1">
        <v>91107</v>
      </c>
      <c r="F140" s="1" t="s">
        <v>408</v>
      </c>
      <c r="G140" s="1" t="s">
        <v>208</v>
      </c>
      <c r="H140" s="1" t="s">
        <v>272</v>
      </c>
      <c r="I140" s="1" t="s">
        <v>272</v>
      </c>
      <c r="J140" s="1" t="s">
        <v>5</v>
      </c>
      <c r="K140" s="1" t="s">
        <v>5</v>
      </c>
      <c r="L140" s="1" t="s">
        <v>1443</v>
      </c>
      <c r="M140" s="1" t="s">
        <v>58</v>
      </c>
      <c r="N140" s="1" t="s">
        <v>1405</v>
      </c>
    </row>
    <row r="141" spans="1:14" x14ac:dyDescent="0.25">
      <c r="A141" s="1">
        <v>106190470</v>
      </c>
      <c r="B141" s="1" t="s">
        <v>433</v>
      </c>
      <c r="C141" s="1" t="s">
        <v>434</v>
      </c>
      <c r="D141" s="1" t="s">
        <v>357</v>
      </c>
      <c r="E141" s="1">
        <v>90503</v>
      </c>
      <c r="F141" s="1" t="s">
        <v>345</v>
      </c>
      <c r="G141" s="1" t="s">
        <v>47</v>
      </c>
      <c r="H141" s="1" t="s">
        <v>207</v>
      </c>
      <c r="I141" s="1" t="s">
        <v>207</v>
      </c>
      <c r="J141" s="1" t="s">
        <v>5</v>
      </c>
      <c r="K141" s="1" t="s">
        <v>5</v>
      </c>
      <c r="L141" s="1" t="s">
        <v>1443</v>
      </c>
      <c r="M141" s="1" t="s">
        <v>9</v>
      </c>
      <c r="N141" s="1" t="s">
        <v>1404</v>
      </c>
    </row>
    <row r="142" spans="1:14" x14ac:dyDescent="0.25">
      <c r="A142" s="1">
        <v>106190500</v>
      </c>
      <c r="B142" s="1" t="s">
        <v>435</v>
      </c>
      <c r="C142" s="1" t="s">
        <v>436</v>
      </c>
      <c r="D142" s="1" t="s">
        <v>437</v>
      </c>
      <c r="E142" s="1">
        <v>90292</v>
      </c>
      <c r="F142" s="1" t="s">
        <v>311</v>
      </c>
      <c r="G142" s="1" t="s">
        <v>272</v>
      </c>
      <c r="H142" s="1" t="s">
        <v>207</v>
      </c>
      <c r="I142" s="1" t="s">
        <v>207</v>
      </c>
      <c r="J142" s="1" t="s">
        <v>5</v>
      </c>
      <c r="K142" s="1" t="s">
        <v>5</v>
      </c>
      <c r="L142" s="1" t="s">
        <v>1443</v>
      </c>
      <c r="M142" s="1" t="s">
        <v>9</v>
      </c>
      <c r="N142" s="1" t="s">
        <v>1404</v>
      </c>
    </row>
    <row r="143" spans="1:14" x14ac:dyDescent="0.25">
      <c r="A143" s="1">
        <v>106190517</v>
      </c>
      <c r="B143" s="1" t="s">
        <v>438</v>
      </c>
      <c r="C143" s="1" t="s">
        <v>439</v>
      </c>
      <c r="D143" s="1" t="s">
        <v>440</v>
      </c>
      <c r="E143" s="1">
        <v>91356</v>
      </c>
      <c r="F143" s="1" t="s">
        <v>373</v>
      </c>
      <c r="G143" s="1" t="s">
        <v>151</v>
      </c>
      <c r="H143" s="1" t="s">
        <v>231</v>
      </c>
      <c r="I143" s="1" t="s">
        <v>231</v>
      </c>
      <c r="J143" s="1" t="s">
        <v>5</v>
      </c>
      <c r="K143" s="1" t="s">
        <v>5</v>
      </c>
      <c r="L143" s="1" t="s">
        <v>1443</v>
      </c>
      <c r="M143" s="1" t="s">
        <v>9</v>
      </c>
      <c r="N143" s="1" t="s">
        <v>1404</v>
      </c>
    </row>
    <row r="144" spans="1:14" x14ac:dyDescent="0.25">
      <c r="A144" s="1">
        <v>106190521</v>
      </c>
      <c r="B144" s="1" t="s">
        <v>441</v>
      </c>
      <c r="C144" s="1" t="s">
        <v>442</v>
      </c>
      <c r="D144" s="1" t="s">
        <v>344</v>
      </c>
      <c r="E144" s="1">
        <v>90247</v>
      </c>
      <c r="F144" s="1" t="s">
        <v>345</v>
      </c>
      <c r="G144" s="1" t="s">
        <v>47</v>
      </c>
      <c r="H144" s="1" t="s">
        <v>324</v>
      </c>
      <c r="I144" s="1" t="s">
        <v>324</v>
      </c>
      <c r="J144" s="1" t="s">
        <v>5</v>
      </c>
      <c r="K144" s="1" t="s">
        <v>5</v>
      </c>
      <c r="L144" s="1" t="s">
        <v>1443</v>
      </c>
      <c r="M144" s="1" t="s">
        <v>9</v>
      </c>
      <c r="N144" s="1" t="s">
        <v>173</v>
      </c>
    </row>
    <row r="145" spans="1:14" x14ac:dyDescent="0.25">
      <c r="A145" s="1">
        <v>106190522</v>
      </c>
      <c r="B145" s="1" t="s">
        <v>443</v>
      </c>
      <c r="C145" s="1" t="s">
        <v>444</v>
      </c>
      <c r="D145" s="1" t="s">
        <v>386</v>
      </c>
      <c r="E145" s="1">
        <v>91204</v>
      </c>
      <c r="F145" s="1" t="s">
        <v>293</v>
      </c>
      <c r="G145" s="1" t="s">
        <v>208</v>
      </c>
      <c r="H145" s="1" t="s">
        <v>295</v>
      </c>
      <c r="I145" s="1" t="s">
        <v>295</v>
      </c>
      <c r="J145" s="1" t="s">
        <v>5</v>
      </c>
      <c r="K145" s="1" t="s">
        <v>5</v>
      </c>
      <c r="L145" s="1" t="s">
        <v>1443</v>
      </c>
      <c r="M145" s="1" t="s">
        <v>9</v>
      </c>
      <c r="N145" s="1" t="s">
        <v>1404</v>
      </c>
    </row>
    <row r="146" spans="1:14" x14ac:dyDescent="0.25">
      <c r="A146" s="1">
        <v>106190524</v>
      </c>
      <c r="B146" s="1" t="s">
        <v>445</v>
      </c>
      <c r="C146" s="1" t="s">
        <v>446</v>
      </c>
      <c r="D146" s="1" t="s">
        <v>422</v>
      </c>
      <c r="E146" s="1">
        <v>91402</v>
      </c>
      <c r="F146" s="1" t="s">
        <v>324</v>
      </c>
      <c r="G146" s="1" t="s">
        <v>23</v>
      </c>
      <c r="H146" s="1" t="s">
        <v>402</v>
      </c>
      <c r="I146" s="1" t="s">
        <v>402</v>
      </c>
      <c r="J146" s="1" t="s">
        <v>5</v>
      </c>
      <c r="K146" s="1" t="s">
        <v>5</v>
      </c>
      <c r="L146" s="1" t="s">
        <v>1443</v>
      </c>
      <c r="M146" s="1" t="s">
        <v>9</v>
      </c>
      <c r="N146" s="1" t="s">
        <v>1405</v>
      </c>
    </row>
    <row r="147" spans="1:14" x14ac:dyDescent="0.25">
      <c r="A147" s="1">
        <v>106190525</v>
      </c>
      <c r="B147" s="1" t="s">
        <v>447</v>
      </c>
      <c r="C147" s="1" t="s">
        <v>448</v>
      </c>
      <c r="D147" s="1" t="s">
        <v>298</v>
      </c>
      <c r="E147" s="1">
        <v>90806</v>
      </c>
      <c r="F147" s="1" t="s">
        <v>284</v>
      </c>
      <c r="G147" s="1" t="s">
        <v>164</v>
      </c>
      <c r="H147" s="1" t="s">
        <v>361</v>
      </c>
      <c r="I147" s="1" t="s">
        <v>285</v>
      </c>
      <c r="J147" s="1" t="s">
        <v>4</v>
      </c>
      <c r="K147" s="1" t="s">
        <v>5</v>
      </c>
      <c r="L147" s="1" t="s">
        <v>449</v>
      </c>
      <c r="M147" s="1" t="s">
        <v>9</v>
      </c>
      <c r="N147" s="1" t="s">
        <v>1404</v>
      </c>
    </row>
    <row r="148" spans="1:14" x14ac:dyDescent="0.25">
      <c r="A148" s="1">
        <v>106190529</v>
      </c>
      <c r="B148" s="1" t="s">
        <v>450</v>
      </c>
      <c r="C148" s="1" t="s">
        <v>451</v>
      </c>
      <c r="D148" s="1" t="s">
        <v>452</v>
      </c>
      <c r="E148" s="1">
        <v>91007</v>
      </c>
      <c r="F148" s="1" t="s">
        <v>271</v>
      </c>
      <c r="G148" s="1" t="s">
        <v>208</v>
      </c>
      <c r="H148" s="1" t="s">
        <v>272</v>
      </c>
      <c r="I148" s="1" t="s">
        <v>272</v>
      </c>
      <c r="J148" s="1" t="s">
        <v>5</v>
      </c>
      <c r="K148" s="1" t="s">
        <v>5</v>
      </c>
      <c r="L148" s="1" t="s">
        <v>1443</v>
      </c>
      <c r="M148" s="1" t="s">
        <v>9</v>
      </c>
      <c r="N148" s="1" t="s">
        <v>1404</v>
      </c>
    </row>
    <row r="149" spans="1:14" x14ac:dyDescent="0.25">
      <c r="A149" s="1">
        <v>106190534</v>
      </c>
      <c r="B149" s="1" t="s">
        <v>453</v>
      </c>
      <c r="C149" s="1" t="s">
        <v>454</v>
      </c>
      <c r="D149" s="1" t="s">
        <v>292</v>
      </c>
      <c r="E149" s="1">
        <v>90036</v>
      </c>
      <c r="F149" s="1" t="s">
        <v>311</v>
      </c>
      <c r="G149" s="1" t="s">
        <v>272</v>
      </c>
      <c r="H149" s="1" t="s">
        <v>295</v>
      </c>
      <c r="I149" s="1" t="s">
        <v>295</v>
      </c>
      <c r="J149" s="1" t="s">
        <v>5</v>
      </c>
      <c r="K149" s="1" t="s">
        <v>5</v>
      </c>
      <c r="L149" s="1" t="s">
        <v>1443</v>
      </c>
      <c r="M149" s="1" t="s">
        <v>9</v>
      </c>
      <c r="N149" s="1" t="s">
        <v>1443</v>
      </c>
    </row>
    <row r="150" spans="1:14" x14ac:dyDescent="0.25">
      <c r="A150" s="1">
        <v>106190541</v>
      </c>
      <c r="B150" s="1" t="s">
        <v>455</v>
      </c>
      <c r="C150" s="1" t="s">
        <v>456</v>
      </c>
      <c r="D150" s="1" t="s">
        <v>457</v>
      </c>
      <c r="E150" s="1">
        <v>91016</v>
      </c>
      <c r="F150" s="1" t="s">
        <v>408</v>
      </c>
      <c r="G150" s="1" t="s">
        <v>208</v>
      </c>
      <c r="H150" s="1" t="s">
        <v>156</v>
      </c>
      <c r="I150" s="1" t="s">
        <v>156</v>
      </c>
      <c r="J150" s="1" t="s">
        <v>5</v>
      </c>
      <c r="K150" s="1" t="s">
        <v>5</v>
      </c>
      <c r="L150" s="1" t="s">
        <v>1443</v>
      </c>
      <c r="M150" s="1" t="s">
        <v>9</v>
      </c>
      <c r="N150" s="1" t="s">
        <v>1405</v>
      </c>
    </row>
    <row r="151" spans="1:14" x14ac:dyDescent="0.25">
      <c r="A151" s="1">
        <v>106190547</v>
      </c>
      <c r="B151" s="1" t="s">
        <v>458</v>
      </c>
      <c r="C151" s="1" t="s">
        <v>459</v>
      </c>
      <c r="D151" s="1" t="s">
        <v>381</v>
      </c>
      <c r="E151" s="1" t="s">
        <v>460</v>
      </c>
      <c r="F151" s="1" t="s">
        <v>271</v>
      </c>
      <c r="G151" s="1" t="s">
        <v>208</v>
      </c>
      <c r="H151" s="1" t="s">
        <v>272</v>
      </c>
      <c r="I151" s="1" t="s">
        <v>272</v>
      </c>
      <c r="J151" s="1" t="s">
        <v>5</v>
      </c>
      <c r="K151" s="1" t="s">
        <v>5</v>
      </c>
      <c r="L151" s="1" t="s">
        <v>1443</v>
      </c>
      <c r="M151" s="1" t="s">
        <v>9</v>
      </c>
      <c r="N151" s="1" t="s">
        <v>173</v>
      </c>
    </row>
    <row r="152" spans="1:14" x14ac:dyDescent="0.25">
      <c r="A152" s="1">
        <v>106190552</v>
      </c>
      <c r="B152" s="1" t="s">
        <v>461</v>
      </c>
      <c r="C152" s="1" t="s">
        <v>462</v>
      </c>
      <c r="D152" s="1" t="s">
        <v>463</v>
      </c>
      <c r="E152" s="1">
        <v>91364</v>
      </c>
      <c r="F152" s="1" t="s">
        <v>373</v>
      </c>
      <c r="G152" s="1" t="s">
        <v>151</v>
      </c>
      <c r="H152" s="1" t="s">
        <v>231</v>
      </c>
      <c r="I152" s="1" t="s">
        <v>294</v>
      </c>
      <c r="J152" s="1" t="s">
        <v>5</v>
      </c>
      <c r="K152" s="1" t="s">
        <v>5</v>
      </c>
      <c r="L152" s="1" t="s">
        <v>1443</v>
      </c>
      <c r="M152" s="1" t="s">
        <v>58</v>
      </c>
      <c r="N152" s="1" t="s">
        <v>1404</v>
      </c>
    </row>
    <row r="153" spans="1:14" x14ac:dyDescent="0.25">
      <c r="A153" s="1">
        <v>106190555</v>
      </c>
      <c r="B153" s="1" t="s">
        <v>464</v>
      </c>
      <c r="C153" s="1" t="s">
        <v>465</v>
      </c>
      <c r="D153" s="1" t="s">
        <v>292</v>
      </c>
      <c r="E153" s="1">
        <v>90048</v>
      </c>
      <c r="F153" s="1" t="s">
        <v>311</v>
      </c>
      <c r="G153" s="1" t="s">
        <v>47</v>
      </c>
      <c r="H153" s="1" t="s">
        <v>295</v>
      </c>
      <c r="I153" s="1" t="s">
        <v>295</v>
      </c>
      <c r="J153" s="1" t="s">
        <v>4</v>
      </c>
      <c r="K153" s="1" t="s">
        <v>5</v>
      </c>
      <c r="L153" s="1" t="s">
        <v>466</v>
      </c>
      <c r="M153" s="1" t="s">
        <v>9</v>
      </c>
      <c r="N153" s="1" t="s">
        <v>1404</v>
      </c>
    </row>
    <row r="154" spans="1:14" x14ac:dyDescent="0.25">
      <c r="A154" s="1">
        <v>106190568</v>
      </c>
      <c r="B154" s="1" t="s">
        <v>467</v>
      </c>
      <c r="C154" s="1" t="s">
        <v>468</v>
      </c>
      <c r="D154" s="1" t="s">
        <v>469</v>
      </c>
      <c r="E154" s="1">
        <v>91325</v>
      </c>
      <c r="F154" s="1" t="s">
        <v>373</v>
      </c>
      <c r="G154" s="1" t="s">
        <v>23</v>
      </c>
      <c r="H154" s="1" t="s">
        <v>402</v>
      </c>
      <c r="I154" s="1" t="s">
        <v>151</v>
      </c>
      <c r="J154" s="1" t="s">
        <v>5</v>
      </c>
      <c r="K154" s="1" t="s">
        <v>5</v>
      </c>
      <c r="L154" s="1" t="s">
        <v>449</v>
      </c>
      <c r="M154" s="1" t="s">
        <v>9</v>
      </c>
      <c r="N154" s="1" t="s">
        <v>1404</v>
      </c>
    </row>
    <row r="155" spans="1:14" x14ac:dyDescent="0.25">
      <c r="A155" s="1">
        <v>106190570</v>
      </c>
      <c r="B155" s="1" t="s">
        <v>470</v>
      </c>
      <c r="C155" s="1" t="s">
        <v>471</v>
      </c>
      <c r="D155" s="1" t="s">
        <v>472</v>
      </c>
      <c r="E155" s="1">
        <v>90650</v>
      </c>
      <c r="F155" s="1" t="s">
        <v>367</v>
      </c>
      <c r="G155" s="1" t="s">
        <v>295</v>
      </c>
      <c r="H155" s="1" t="s">
        <v>307</v>
      </c>
      <c r="I155" s="1" t="s">
        <v>408</v>
      </c>
      <c r="J155" s="1" t="s">
        <v>5</v>
      </c>
      <c r="K155" s="1" t="s">
        <v>5</v>
      </c>
      <c r="L155" s="1" t="s">
        <v>1443</v>
      </c>
      <c r="M155" s="1" t="s">
        <v>9</v>
      </c>
      <c r="N155" s="1" t="s">
        <v>31</v>
      </c>
    </row>
    <row r="156" spans="1:14" x14ac:dyDescent="0.25">
      <c r="A156" s="1">
        <v>106190587</v>
      </c>
      <c r="B156" s="1" t="s">
        <v>473</v>
      </c>
      <c r="C156" s="1" t="s">
        <v>474</v>
      </c>
      <c r="D156" s="1" t="s">
        <v>298</v>
      </c>
      <c r="E156" s="1">
        <v>90806</v>
      </c>
      <c r="F156" s="1" t="s">
        <v>284</v>
      </c>
      <c r="G156" s="1" t="s">
        <v>164</v>
      </c>
      <c r="H156" s="1" t="s">
        <v>361</v>
      </c>
      <c r="I156" s="1" t="s">
        <v>285</v>
      </c>
      <c r="J156" s="1" t="s">
        <v>5</v>
      </c>
      <c r="K156" s="1" t="s">
        <v>5</v>
      </c>
      <c r="L156" s="1" t="s">
        <v>1443</v>
      </c>
      <c r="M156" s="1" t="s">
        <v>9</v>
      </c>
      <c r="N156" s="1" t="s">
        <v>1405</v>
      </c>
    </row>
    <row r="157" spans="1:14" x14ac:dyDescent="0.25">
      <c r="A157" s="1">
        <v>106190599</v>
      </c>
      <c r="B157" s="1" t="s">
        <v>475</v>
      </c>
      <c r="C157" s="1" t="s">
        <v>476</v>
      </c>
      <c r="D157" s="1" t="s">
        <v>477</v>
      </c>
      <c r="E157" s="1">
        <v>90723</v>
      </c>
      <c r="F157" s="1" t="s">
        <v>302</v>
      </c>
      <c r="G157" s="1" t="s">
        <v>164</v>
      </c>
      <c r="H157" s="1" t="s">
        <v>361</v>
      </c>
      <c r="I157" s="1" t="s">
        <v>361</v>
      </c>
      <c r="J157" s="1" t="s">
        <v>5</v>
      </c>
      <c r="K157" s="1" t="s">
        <v>5</v>
      </c>
      <c r="L157" s="1" t="s">
        <v>1443</v>
      </c>
      <c r="M157" s="1" t="s">
        <v>9</v>
      </c>
      <c r="N157" s="1" t="s">
        <v>1405</v>
      </c>
    </row>
    <row r="158" spans="1:14" x14ac:dyDescent="0.25">
      <c r="A158" s="1">
        <v>106190630</v>
      </c>
      <c r="B158" s="1" t="s">
        <v>478</v>
      </c>
      <c r="C158" s="1" t="s">
        <v>479</v>
      </c>
      <c r="D158" s="1" t="s">
        <v>318</v>
      </c>
      <c r="E158" s="1">
        <v>91767</v>
      </c>
      <c r="F158" s="1" t="s">
        <v>319</v>
      </c>
      <c r="G158" s="1" t="s">
        <v>222</v>
      </c>
      <c r="H158" s="1" t="s">
        <v>221</v>
      </c>
      <c r="I158" s="1" t="s">
        <v>221</v>
      </c>
      <c r="J158" s="1" t="s">
        <v>5</v>
      </c>
      <c r="K158" s="1" t="s">
        <v>5</v>
      </c>
      <c r="L158" s="1" t="s">
        <v>46</v>
      </c>
      <c r="M158" s="1" t="s">
        <v>9</v>
      </c>
      <c r="N158" s="1" t="s">
        <v>1404</v>
      </c>
    </row>
    <row r="159" spans="1:14" x14ac:dyDescent="0.25">
      <c r="A159" s="1">
        <v>106190631</v>
      </c>
      <c r="B159" s="1" t="s">
        <v>480</v>
      </c>
      <c r="C159" s="1" t="s">
        <v>481</v>
      </c>
      <c r="D159" s="1" t="s">
        <v>366</v>
      </c>
      <c r="E159" s="1">
        <v>90602</v>
      </c>
      <c r="F159" s="1" t="s">
        <v>392</v>
      </c>
      <c r="G159" s="1" t="s">
        <v>295</v>
      </c>
      <c r="H159" s="1" t="s">
        <v>307</v>
      </c>
      <c r="I159" s="1" t="s">
        <v>408</v>
      </c>
      <c r="J159" s="1" t="s">
        <v>5</v>
      </c>
      <c r="K159" s="1" t="s">
        <v>5</v>
      </c>
      <c r="L159" s="1" t="s">
        <v>1443</v>
      </c>
      <c r="M159" s="1" t="s">
        <v>9</v>
      </c>
      <c r="N159" s="1" t="s">
        <v>1404</v>
      </c>
    </row>
    <row r="160" spans="1:14" x14ac:dyDescent="0.25">
      <c r="A160" s="1">
        <v>106190636</v>
      </c>
      <c r="B160" s="1" t="s">
        <v>482</v>
      </c>
      <c r="C160" s="1" t="s">
        <v>483</v>
      </c>
      <c r="D160" s="1" t="s">
        <v>430</v>
      </c>
      <c r="E160" s="1">
        <v>91790</v>
      </c>
      <c r="F160" s="1" t="s">
        <v>289</v>
      </c>
      <c r="G160" s="1" t="s">
        <v>222</v>
      </c>
      <c r="H160" s="1" t="s">
        <v>156</v>
      </c>
      <c r="I160" s="1" t="s">
        <v>156</v>
      </c>
      <c r="J160" s="1" t="s">
        <v>5</v>
      </c>
      <c r="K160" s="1" t="s">
        <v>5</v>
      </c>
      <c r="L160" s="1" t="s">
        <v>1443</v>
      </c>
      <c r="M160" s="1" t="s">
        <v>9</v>
      </c>
      <c r="N160" s="1" t="s">
        <v>1404</v>
      </c>
    </row>
    <row r="161" spans="1:14" x14ac:dyDescent="0.25">
      <c r="A161" s="1">
        <v>106190646</v>
      </c>
      <c r="B161" s="1" t="s">
        <v>484</v>
      </c>
      <c r="C161" s="1" t="s">
        <v>485</v>
      </c>
      <c r="D161" s="1" t="s">
        <v>292</v>
      </c>
      <c r="E161" s="1">
        <v>90012</v>
      </c>
      <c r="F161" s="1" t="s">
        <v>306</v>
      </c>
      <c r="G161" s="1" t="s">
        <v>294</v>
      </c>
      <c r="H161" s="1" t="s">
        <v>351</v>
      </c>
      <c r="I161" s="1" t="s">
        <v>351</v>
      </c>
      <c r="J161" s="1" t="s">
        <v>5</v>
      </c>
      <c r="K161" s="1" t="s">
        <v>5</v>
      </c>
      <c r="L161" s="1" t="s">
        <v>1443</v>
      </c>
      <c r="M161" s="1" t="s">
        <v>9</v>
      </c>
      <c r="N161" s="1" t="s">
        <v>1404</v>
      </c>
    </row>
    <row r="162" spans="1:14" x14ac:dyDescent="0.25">
      <c r="A162" s="1">
        <v>106190661</v>
      </c>
      <c r="B162" s="1" t="s">
        <v>486</v>
      </c>
      <c r="C162" s="1" t="s">
        <v>487</v>
      </c>
      <c r="D162" s="1" t="s">
        <v>292</v>
      </c>
      <c r="E162" s="1">
        <v>90026</v>
      </c>
      <c r="F162" s="1" t="s">
        <v>306</v>
      </c>
      <c r="G162" s="1" t="s">
        <v>294</v>
      </c>
      <c r="H162" s="1" t="s">
        <v>351</v>
      </c>
      <c r="I162" s="1" t="s">
        <v>351</v>
      </c>
      <c r="J162" s="1" t="s">
        <v>5</v>
      </c>
      <c r="K162" s="1" t="s">
        <v>5</v>
      </c>
      <c r="L162" s="1" t="s">
        <v>1443</v>
      </c>
      <c r="M162" s="1" t="s">
        <v>9</v>
      </c>
      <c r="N162" s="1" t="s">
        <v>31</v>
      </c>
    </row>
    <row r="163" spans="1:14" x14ac:dyDescent="0.25">
      <c r="A163" s="1">
        <v>106190673</v>
      </c>
      <c r="B163" s="1" t="s">
        <v>488</v>
      </c>
      <c r="C163" s="1" t="s">
        <v>489</v>
      </c>
      <c r="D163" s="1" t="s">
        <v>490</v>
      </c>
      <c r="E163" s="1">
        <v>91773</v>
      </c>
      <c r="F163" s="1" t="s">
        <v>408</v>
      </c>
      <c r="G163" s="1" t="s">
        <v>222</v>
      </c>
      <c r="H163" s="1" t="s">
        <v>156</v>
      </c>
      <c r="I163" s="1" t="s">
        <v>156</v>
      </c>
      <c r="J163" s="1" t="s">
        <v>5</v>
      </c>
      <c r="K163" s="1" t="s">
        <v>5</v>
      </c>
      <c r="L163" s="1" t="s">
        <v>1443</v>
      </c>
      <c r="M163" s="1" t="s">
        <v>9</v>
      </c>
      <c r="N163" s="1" t="s">
        <v>1405</v>
      </c>
    </row>
    <row r="164" spans="1:14" x14ac:dyDescent="0.25">
      <c r="A164" s="1">
        <v>106190680</v>
      </c>
      <c r="B164" s="1" t="s">
        <v>491</v>
      </c>
      <c r="C164" s="1" t="s">
        <v>492</v>
      </c>
      <c r="D164" s="1" t="s">
        <v>493</v>
      </c>
      <c r="E164" s="1">
        <v>90732</v>
      </c>
      <c r="F164" s="1" t="s">
        <v>345</v>
      </c>
      <c r="G164" s="1" t="s">
        <v>221</v>
      </c>
      <c r="H164" s="1" t="s">
        <v>361</v>
      </c>
      <c r="I164" s="1" t="s">
        <v>361</v>
      </c>
      <c r="J164" s="1" t="s">
        <v>5</v>
      </c>
      <c r="K164" s="1" t="s">
        <v>5</v>
      </c>
      <c r="L164" s="1" t="s">
        <v>1443</v>
      </c>
      <c r="M164" s="1" t="s">
        <v>9</v>
      </c>
      <c r="N164" s="1" t="s">
        <v>1404</v>
      </c>
    </row>
    <row r="165" spans="1:14" x14ac:dyDescent="0.25">
      <c r="A165" s="1">
        <v>106190681</v>
      </c>
      <c r="B165" s="1" t="s">
        <v>494</v>
      </c>
      <c r="C165" s="1" t="s">
        <v>495</v>
      </c>
      <c r="D165" s="1" t="s">
        <v>292</v>
      </c>
      <c r="E165" s="1">
        <v>90036</v>
      </c>
      <c r="F165" s="1" t="s">
        <v>311</v>
      </c>
      <c r="G165" s="1" t="s">
        <v>272</v>
      </c>
      <c r="H165" s="1" t="s">
        <v>312</v>
      </c>
      <c r="I165" s="1" t="s">
        <v>312</v>
      </c>
      <c r="J165" s="1" t="s">
        <v>5</v>
      </c>
      <c r="K165" s="1" t="s">
        <v>5</v>
      </c>
      <c r="L165" s="1" t="s">
        <v>1443</v>
      </c>
      <c r="M165" s="1" t="s">
        <v>9</v>
      </c>
      <c r="N165" s="1" t="s">
        <v>1405</v>
      </c>
    </row>
    <row r="166" spans="1:14" x14ac:dyDescent="0.25">
      <c r="A166" s="1">
        <v>106190687</v>
      </c>
      <c r="B166" s="1" t="s">
        <v>496</v>
      </c>
      <c r="C166" s="1" t="s">
        <v>497</v>
      </c>
      <c r="D166" s="1" t="s">
        <v>498</v>
      </c>
      <c r="E166" s="1">
        <v>90404</v>
      </c>
      <c r="F166" s="1" t="s">
        <v>396</v>
      </c>
      <c r="G166" s="1" t="s">
        <v>47</v>
      </c>
      <c r="H166" s="1" t="s">
        <v>207</v>
      </c>
      <c r="I166" s="1" t="s">
        <v>207</v>
      </c>
      <c r="J166" s="1" t="s">
        <v>4</v>
      </c>
      <c r="K166" s="1" t="s">
        <v>5</v>
      </c>
      <c r="L166" s="1" t="s">
        <v>1443</v>
      </c>
      <c r="M166" s="1" t="s">
        <v>9</v>
      </c>
      <c r="N166" s="1" t="s">
        <v>362</v>
      </c>
    </row>
    <row r="167" spans="1:14" x14ac:dyDescent="0.25">
      <c r="A167" s="1">
        <v>106190696</v>
      </c>
      <c r="B167" s="1" t="s">
        <v>499</v>
      </c>
      <c r="C167" s="1" t="s">
        <v>500</v>
      </c>
      <c r="D167" s="1" t="s">
        <v>501</v>
      </c>
      <c r="E167" s="1">
        <v>91352</v>
      </c>
      <c r="F167" s="1" t="s">
        <v>324</v>
      </c>
      <c r="G167" s="1" t="s">
        <v>23</v>
      </c>
      <c r="H167" s="1" t="s">
        <v>402</v>
      </c>
      <c r="I167" s="1" t="s">
        <v>402</v>
      </c>
      <c r="J167" s="1" t="s">
        <v>5</v>
      </c>
      <c r="K167" s="1" t="s">
        <v>5</v>
      </c>
      <c r="L167" s="1" t="s">
        <v>1443</v>
      </c>
      <c r="M167" s="1" t="s">
        <v>9</v>
      </c>
      <c r="N167" s="1" t="s">
        <v>31</v>
      </c>
    </row>
    <row r="168" spans="1:14" x14ac:dyDescent="0.25">
      <c r="A168" s="1">
        <v>106190708</v>
      </c>
      <c r="B168" s="1" t="s">
        <v>502</v>
      </c>
      <c r="C168" s="1" t="s">
        <v>503</v>
      </c>
      <c r="D168" s="1" t="s">
        <v>504</v>
      </c>
      <c r="E168" s="1">
        <v>91403</v>
      </c>
      <c r="F168" s="1" t="s">
        <v>361</v>
      </c>
      <c r="G168" s="1" t="s">
        <v>151</v>
      </c>
      <c r="H168" s="1" t="s">
        <v>231</v>
      </c>
      <c r="I168" s="1" t="s">
        <v>231</v>
      </c>
      <c r="J168" s="1" t="s">
        <v>5</v>
      </c>
      <c r="K168" s="1" t="s">
        <v>5</v>
      </c>
      <c r="L168" s="1" t="s">
        <v>1443</v>
      </c>
      <c r="M168" s="1" t="s">
        <v>9</v>
      </c>
      <c r="N168" s="1" t="s">
        <v>1404</v>
      </c>
    </row>
    <row r="169" spans="1:14" x14ac:dyDescent="0.25">
      <c r="A169" s="1">
        <v>106190754</v>
      </c>
      <c r="B169" s="1" t="s">
        <v>505</v>
      </c>
      <c r="C169" s="1" t="s">
        <v>506</v>
      </c>
      <c r="D169" s="1" t="s">
        <v>507</v>
      </c>
      <c r="E169" s="1">
        <v>90262</v>
      </c>
      <c r="F169" s="1" t="s">
        <v>302</v>
      </c>
      <c r="G169" s="1" t="s">
        <v>164</v>
      </c>
      <c r="H169" s="1" t="s">
        <v>361</v>
      </c>
      <c r="I169" s="1" t="s">
        <v>361</v>
      </c>
      <c r="J169" s="1" t="s">
        <v>5</v>
      </c>
      <c r="K169" s="1" t="s">
        <v>5</v>
      </c>
      <c r="L169" s="1" t="s">
        <v>46</v>
      </c>
      <c r="M169" s="1" t="s">
        <v>9</v>
      </c>
      <c r="N169" s="1" t="s">
        <v>508</v>
      </c>
    </row>
    <row r="170" spans="1:14" x14ac:dyDescent="0.25">
      <c r="A170" s="1">
        <v>106190756</v>
      </c>
      <c r="B170" s="1" t="s">
        <v>509</v>
      </c>
      <c r="C170" s="1" t="s">
        <v>510</v>
      </c>
      <c r="D170" s="1" t="s">
        <v>498</v>
      </c>
      <c r="E170" s="1">
        <v>90404</v>
      </c>
      <c r="F170" s="1" t="s">
        <v>396</v>
      </c>
      <c r="G170" s="1" t="s">
        <v>47</v>
      </c>
      <c r="H170" s="1" t="s">
        <v>207</v>
      </c>
      <c r="I170" s="1" t="s">
        <v>207</v>
      </c>
      <c r="J170" s="1" t="s">
        <v>5</v>
      </c>
      <c r="K170" s="1" t="s">
        <v>5</v>
      </c>
      <c r="L170" s="1" t="s">
        <v>1443</v>
      </c>
      <c r="M170" s="1" t="s">
        <v>9</v>
      </c>
      <c r="N170" s="1" t="s">
        <v>1404</v>
      </c>
    </row>
    <row r="171" spans="1:14" x14ac:dyDescent="0.25">
      <c r="A171" s="1">
        <v>106190758</v>
      </c>
      <c r="B171" s="1" t="s">
        <v>511</v>
      </c>
      <c r="C171" s="1" t="s">
        <v>512</v>
      </c>
      <c r="D171" s="1" t="s">
        <v>513</v>
      </c>
      <c r="E171" s="1" t="s">
        <v>514</v>
      </c>
      <c r="F171" s="1" t="s">
        <v>361</v>
      </c>
      <c r="G171" s="1" t="s">
        <v>23</v>
      </c>
      <c r="H171" s="1" t="s">
        <v>295</v>
      </c>
      <c r="I171" s="1" t="s">
        <v>295</v>
      </c>
      <c r="J171" s="1" t="s">
        <v>5</v>
      </c>
      <c r="K171" s="1" t="s">
        <v>5</v>
      </c>
      <c r="L171" s="1" t="s">
        <v>1443</v>
      </c>
      <c r="M171" s="1" t="s">
        <v>9</v>
      </c>
      <c r="N171" s="1" t="s">
        <v>1404</v>
      </c>
    </row>
    <row r="172" spans="1:14" x14ac:dyDescent="0.25">
      <c r="A172" s="1">
        <v>106190766</v>
      </c>
      <c r="B172" s="1" t="s">
        <v>515</v>
      </c>
      <c r="C172" s="1" t="s">
        <v>516</v>
      </c>
      <c r="D172" s="1" t="s">
        <v>472</v>
      </c>
      <c r="E172" s="1">
        <v>90650</v>
      </c>
      <c r="F172" s="1" t="s">
        <v>367</v>
      </c>
      <c r="G172" s="1" t="s">
        <v>295</v>
      </c>
      <c r="H172" s="1" t="s">
        <v>307</v>
      </c>
      <c r="I172" s="1" t="s">
        <v>408</v>
      </c>
      <c r="J172" s="1" t="s">
        <v>5</v>
      </c>
      <c r="K172" s="1" t="s">
        <v>5</v>
      </c>
      <c r="L172" s="1" t="s">
        <v>1443</v>
      </c>
      <c r="M172" s="1" t="s">
        <v>9</v>
      </c>
      <c r="N172" s="1" t="s">
        <v>1405</v>
      </c>
    </row>
    <row r="173" spans="1:14" x14ac:dyDescent="0.25">
      <c r="A173" s="1">
        <v>106190782</v>
      </c>
      <c r="B173" s="1" t="s">
        <v>517</v>
      </c>
      <c r="C173" s="1" t="s">
        <v>518</v>
      </c>
      <c r="D173" s="1" t="s">
        <v>440</v>
      </c>
      <c r="E173" s="1">
        <v>91356</v>
      </c>
      <c r="F173" s="1" t="s">
        <v>373</v>
      </c>
      <c r="G173" s="1" t="s">
        <v>151</v>
      </c>
      <c r="H173" s="1" t="s">
        <v>231</v>
      </c>
      <c r="I173" s="1" t="s">
        <v>231</v>
      </c>
      <c r="J173" s="1" t="s">
        <v>5</v>
      </c>
      <c r="K173" s="1" t="s">
        <v>5</v>
      </c>
      <c r="L173" s="1" t="s">
        <v>1443</v>
      </c>
      <c r="M173" s="1" t="s">
        <v>58</v>
      </c>
      <c r="N173" s="1" t="s">
        <v>1404</v>
      </c>
    </row>
    <row r="174" spans="1:14" x14ac:dyDescent="0.25">
      <c r="A174" s="1">
        <v>106190796</v>
      </c>
      <c r="B174" s="1" t="s">
        <v>519</v>
      </c>
      <c r="C174" s="1" t="s">
        <v>520</v>
      </c>
      <c r="D174" s="1" t="s">
        <v>292</v>
      </c>
      <c r="E174" s="1">
        <v>90095</v>
      </c>
      <c r="F174" s="1" t="s">
        <v>396</v>
      </c>
      <c r="G174" s="1" t="s">
        <v>47</v>
      </c>
      <c r="H174" s="1" t="s">
        <v>207</v>
      </c>
      <c r="I174" s="1" t="s">
        <v>207</v>
      </c>
      <c r="J174" s="1" t="s">
        <v>4</v>
      </c>
      <c r="K174" s="1" t="s">
        <v>5</v>
      </c>
      <c r="L174" s="1" t="s">
        <v>521</v>
      </c>
      <c r="M174" s="1" t="s">
        <v>9</v>
      </c>
      <c r="N174" s="1" t="s">
        <v>362</v>
      </c>
    </row>
    <row r="175" spans="1:14" x14ac:dyDescent="0.25">
      <c r="A175" s="1">
        <v>106190812</v>
      </c>
      <c r="B175" s="1" t="s">
        <v>522</v>
      </c>
      <c r="C175" s="1" t="s">
        <v>523</v>
      </c>
      <c r="D175" s="1" t="s">
        <v>524</v>
      </c>
      <c r="E175" s="1">
        <v>91405</v>
      </c>
      <c r="F175" s="1" t="s">
        <v>373</v>
      </c>
      <c r="G175" s="1" t="s">
        <v>23</v>
      </c>
      <c r="H175" s="1" t="s">
        <v>402</v>
      </c>
      <c r="I175" s="1" t="s">
        <v>402</v>
      </c>
      <c r="J175" s="1" t="s">
        <v>5</v>
      </c>
      <c r="K175" s="1" t="s">
        <v>5</v>
      </c>
      <c r="L175" s="1" t="s">
        <v>1443</v>
      </c>
      <c r="M175" s="1" t="s">
        <v>9</v>
      </c>
      <c r="N175" s="1" t="s">
        <v>1404</v>
      </c>
    </row>
    <row r="176" spans="1:14" x14ac:dyDescent="0.25">
      <c r="A176" s="1">
        <v>106190818</v>
      </c>
      <c r="B176" s="1" t="s">
        <v>525</v>
      </c>
      <c r="C176" s="1" t="s">
        <v>526</v>
      </c>
      <c r="D176" s="1" t="s">
        <v>386</v>
      </c>
      <c r="E176" s="1">
        <v>91208</v>
      </c>
      <c r="F176" s="1" t="s">
        <v>361</v>
      </c>
      <c r="G176" s="1" t="s">
        <v>208</v>
      </c>
      <c r="H176" s="1" t="s">
        <v>295</v>
      </c>
      <c r="I176" s="1" t="s">
        <v>295</v>
      </c>
      <c r="J176" s="1" t="s">
        <v>5</v>
      </c>
      <c r="K176" s="1" t="s">
        <v>5</v>
      </c>
      <c r="L176" s="1" t="s">
        <v>1443</v>
      </c>
      <c r="M176" s="1" t="s">
        <v>9</v>
      </c>
      <c r="N176" s="1" t="s">
        <v>1404</v>
      </c>
    </row>
    <row r="177" spans="1:14" x14ac:dyDescent="0.25">
      <c r="A177" s="1">
        <v>106190857</v>
      </c>
      <c r="B177" s="1" t="s">
        <v>527</v>
      </c>
      <c r="C177" s="1" t="s">
        <v>528</v>
      </c>
      <c r="D177" s="1" t="s">
        <v>430</v>
      </c>
      <c r="E177" s="1">
        <v>91790</v>
      </c>
      <c r="F177" s="1" t="s">
        <v>289</v>
      </c>
      <c r="G177" s="1" t="s">
        <v>222</v>
      </c>
      <c r="H177" s="1" t="s">
        <v>156</v>
      </c>
      <c r="I177" s="1" t="s">
        <v>156</v>
      </c>
      <c r="J177" s="1" t="s">
        <v>5</v>
      </c>
      <c r="K177" s="1" t="s">
        <v>5</v>
      </c>
      <c r="L177" s="1" t="s">
        <v>1443</v>
      </c>
      <c r="M177" s="1" t="s">
        <v>9</v>
      </c>
      <c r="N177" s="1" t="s">
        <v>31</v>
      </c>
    </row>
    <row r="178" spans="1:14" x14ac:dyDescent="0.25">
      <c r="A178" s="1">
        <v>106190859</v>
      </c>
      <c r="B178" s="1" t="s">
        <v>529</v>
      </c>
      <c r="C178" s="1" t="s">
        <v>530</v>
      </c>
      <c r="D178" s="1" t="s">
        <v>531</v>
      </c>
      <c r="E178" s="1">
        <v>91307</v>
      </c>
      <c r="F178" s="1" t="s">
        <v>373</v>
      </c>
      <c r="G178" s="1" t="s">
        <v>151</v>
      </c>
      <c r="H178" s="1" t="s">
        <v>231</v>
      </c>
      <c r="I178" s="1" t="s">
        <v>294</v>
      </c>
      <c r="J178" s="1" t="s">
        <v>5</v>
      </c>
      <c r="K178" s="1" t="s">
        <v>5</v>
      </c>
      <c r="L178" s="1" t="s">
        <v>1443</v>
      </c>
      <c r="M178" s="1" t="s">
        <v>9</v>
      </c>
      <c r="N178" s="1" t="s">
        <v>362</v>
      </c>
    </row>
    <row r="179" spans="1:14" x14ac:dyDescent="0.25">
      <c r="A179" s="1">
        <v>106190878</v>
      </c>
      <c r="B179" s="1" t="s">
        <v>532</v>
      </c>
      <c r="C179" s="1" t="s">
        <v>533</v>
      </c>
      <c r="D179" s="1" t="s">
        <v>292</v>
      </c>
      <c r="E179" s="1">
        <v>90033</v>
      </c>
      <c r="F179" s="1" t="s">
        <v>306</v>
      </c>
      <c r="G179" s="1" t="s">
        <v>294</v>
      </c>
      <c r="H179" s="1" t="s">
        <v>351</v>
      </c>
      <c r="I179" s="1" t="s">
        <v>351</v>
      </c>
      <c r="J179" s="1" t="s">
        <v>4</v>
      </c>
      <c r="K179" s="1" t="s">
        <v>5</v>
      </c>
      <c r="L179" s="1" t="s">
        <v>1443</v>
      </c>
      <c r="M179" s="1" t="s">
        <v>9</v>
      </c>
      <c r="N179" s="1" t="s">
        <v>1404</v>
      </c>
    </row>
    <row r="180" spans="1:14" x14ac:dyDescent="0.25">
      <c r="A180" s="1">
        <v>106190883</v>
      </c>
      <c r="B180" s="1" t="s">
        <v>534</v>
      </c>
      <c r="C180" s="1" t="s">
        <v>535</v>
      </c>
      <c r="D180" s="1" t="s">
        <v>366</v>
      </c>
      <c r="E180" s="1">
        <v>90605</v>
      </c>
      <c r="F180" s="1" t="s">
        <v>392</v>
      </c>
      <c r="G180" s="1" t="s">
        <v>295</v>
      </c>
      <c r="H180" s="1" t="s">
        <v>307</v>
      </c>
      <c r="I180" s="1" t="s">
        <v>408</v>
      </c>
      <c r="J180" s="1" t="s">
        <v>5</v>
      </c>
      <c r="K180" s="1" t="s">
        <v>5</v>
      </c>
      <c r="L180" s="1" t="s">
        <v>1443</v>
      </c>
      <c r="M180" s="1" t="s">
        <v>9</v>
      </c>
      <c r="N180" s="1" t="s">
        <v>31</v>
      </c>
    </row>
    <row r="181" spans="1:14" x14ac:dyDescent="0.25">
      <c r="A181" s="1">
        <v>106190930</v>
      </c>
      <c r="B181" s="1" t="s">
        <v>536</v>
      </c>
      <c r="C181" s="1" t="s">
        <v>537</v>
      </c>
      <c r="D181" s="1" t="s">
        <v>292</v>
      </c>
      <c r="E181" s="1">
        <v>90095</v>
      </c>
      <c r="F181" s="1" t="s">
        <v>396</v>
      </c>
      <c r="G181" s="1" t="s">
        <v>47</v>
      </c>
      <c r="H181" s="1" t="s">
        <v>207</v>
      </c>
      <c r="I181" s="1" t="s">
        <v>207</v>
      </c>
      <c r="J181" s="1" t="s">
        <v>5</v>
      </c>
      <c r="K181" s="1" t="s">
        <v>5</v>
      </c>
      <c r="L181" s="1" t="s">
        <v>1443</v>
      </c>
      <c r="M181" s="1" t="s">
        <v>58</v>
      </c>
      <c r="N181" s="1" t="s">
        <v>362</v>
      </c>
    </row>
    <row r="182" spans="1:14" x14ac:dyDescent="0.25">
      <c r="A182" s="1">
        <v>106190949</v>
      </c>
      <c r="B182" s="1" t="s">
        <v>538</v>
      </c>
      <c r="C182" s="1" t="s">
        <v>539</v>
      </c>
      <c r="D182" s="1" t="s">
        <v>540</v>
      </c>
      <c r="E182" s="1">
        <v>91355</v>
      </c>
      <c r="F182" s="1" t="s">
        <v>541</v>
      </c>
      <c r="G182" s="1" t="s">
        <v>280</v>
      </c>
      <c r="H182" s="1" t="s">
        <v>151</v>
      </c>
      <c r="I182" s="1" t="s">
        <v>151</v>
      </c>
      <c r="J182" s="1" t="s">
        <v>5</v>
      </c>
      <c r="K182" s="1" t="s">
        <v>5</v>
      </c>
      <c r="L182" s="1" t="s">
        <v>46</v>
      </c>
      <c r="M182" s="1" t="s">
        <v>9</v>
      </c>
      <c r="N182" s="1" t="s">
        <v>1404</v>
      </c>
    </row>
    <row r="183" spans="1:14" x14ac:dyDescent="0.25">
      <c r="A183" s="1">
        <v>106190958</v>
      </c>
      <c r="B183" s="1" t="s">
        <v>542</v>
      </c>
      <c r="C183" s="1" t="s">
        <v>543</v>
      </c>
      <c r="D183" s="1" t="s">
        <v>472</v>
      </c>
      <c r="E183" s="1">
        <v>90650</v>
      </c>
      <c r="F183" s="1" t="s">
        <v>367</v>
      </c>
      <c r="G183" s="1" t="s">
        <v>295</v>
      </c>
      <c r="H183" s="1" t="s">
        <v>307</v>
      </c>
      <c r="I183" s="1" t="s">
        <v>408</v>
      </c>
      <c r="J183" s="1" t="s">
        <v>5</v>
      </c>
      <c r="K183" s="1" t="s">
        <v>5</v>
      </c>
      <c r="L183" s="1" t="s">
        <v>1443</v>
      </c>
      <c r="M183" s="1" t="s">
        <v>58</v>
      </c>
      <c r="N183" s="1" t="s">
        <v>182</v>
      </c>
    </row>
    <row r="184" spans="1:14" x14ac:dyDescent="0.25">
      <c r="A184" s="1">
        <v>106191216</v>
      </c>
      <c r="B184" s="1" t="s">
        <v>544</v>
      </c>
      <c r="C184" s="1" t="s">
        <v>545</v>
      </c>
      <c r="D184" s="1" t="s">
        <v>292</v>
      </c>
      <c r="E184" s="1">
        <v>90089</v>
      </c>
      <c r="F184" s="1" t="s">
        <v>306</v>
      </c>
      <c r="G184" s="1" t="s">
        <v>294</v>
      </c>
      <c r="H184" s="1" t="s">
        <v>351</v>
      </c>
      <c r="I184" s="1" t="s">
        <v>351</v>
      </c>
      <c r="J184" s="1" t="s">
        <v>5</v>
      </c>
      <c r="K184" s="1" t="s">
        <v>5</v>
      </c>
      <c r="L184" s="1" t="s">
        <v>1443</v>
      </c>
      <c r="M184" s="1" t="s">
        <v>9</v>
      </c>
      <c r="N184" s="1" t="s">
        <v>1404</v>
      </c>
    </row>
    <row r="185" spans="1:14" x14ac:dyDescent="0.25">
      <c r="A185" s="1">
        <v>106191225</v>
      </c>
      <c r="B185" s="1" t="s">
        <v>546</v>
      </c>
      <c r="C185" s="1" t="s">
        <v>547</v>
      </c>
      <c r="D185" s="1" t="s">
        <v>298</v>
      </c>
      <c r="E185" s="1">
        <v>90813</v>
      </c>
      <c r="F185" s="1" t="s">
        <v>284</v>
      </c>
      <c r="G185" s="1" t="s">
        <v>164</v>
      </c>
      <c r="H185" s="1" t="s">
        <v>285</v>
      </c>
      <c r="I185" s="1" t="s">
        <v>285</v>
      </c>
      <c r="J185" s="1" t="s">
        <v>5</v>
      </c>
      <c r="K185" s="1" t="s">
        <v>5</v>
      </c>
      <c r="L185" s="1" t="s">
        <v>1443</v>
      </c>
      <c r="M185" s="1" t="s">
        <v>55</v>
      </c>
      <c r="N185" s="1" t="s">
        <v>1404</v>
      </c>
    </row>
    <row r="186" spans="1:14" x14ac:dyDescent="0.25">
      <c r="A186" s="1">
        <v>106191227</v>
      </c>
      <c r="B186" s="1" t="s">
        <v>548</v>
      </c>
      <c r="C186" s="1" t="s">
        <v>549</v>
      </c>
      <c r="D186" s="1" t="s">
        <v>357</v>
      </c>
      <c r="E186" s="1">
        <v>90502</v>
      </c>
      <c r="F186" s="1" t="s">
        <v>419</v>
      </c>
      <c r="G186" s="1" t="s">
        <v>221</v>
      </c>
      <c r="H186" s="1" t="s">
        <v>361</v>
      </c>
      <c r="I186" s="1" t="s">
        <v>361</v>
      </c>
      <c r="J186" s="1" t="s">
        <v>4</v>
      </c>
      <c r="K186" s="1" t="s">
        <v>5</v>
      </c>
      <c r="L186" s="1" t="s">
        <v>466</v>
      </c>
      <c r="M186" s="1" t="s">
        <v>9</v>
      </c>
      <c r="N186" s="1" t="s">
        <v>10</v>
      </c>
    </row>
    <row r="187" spans="1:14" x14ac:dyDescent="0.25">
      <c r="A187" s="1">
        <v>106191228</v>
      </c>
      <c r="B187" s="1" t="s">
        <v>550</v>
      </c>
      <c r="C187" s="1" t="s">
        <v>551</v>
      </c>
      <c r="D187" s="1" t="s">
        <v>292</v>
      </c>
      <c r="E187" s="1">
        <v>90033</v>
      </c>
      <c r="F187" s="1" t="s">
        <v>306</v>
      </c>
      <c r="G187" s="1" t="s">
        <v>294</v>
      </c>
      <c r="H187" s="1" t="s">
        <v>351</v>
      </c>
      <c r="I187" s="1" t="s">
        <v>351</v>
      </c>
      <c r="J187" s="1" t="s">
        <v>4</v>
      </c>
      <c r="K187" s="1" t="s">
        <v>5</v>
      </c>
      <c r="L187" s="1" t="s">
        <v>466</v>
      </c>
      <c r="M187" s="1" t="s">
        <v>9</v>
      </c>
      <c r="N187" s="1" t="s">
        <v>10</v>
      </c>
    </row>
    <row r="188" spans="1:14" x14ac:dyDescent="0.25">
      <c r="A188" s="1">
        <v>106191230</v>
      </c>
      <c r="B188" s="1" t="s">
        <v>552</v>
      </c>
      <c r="C188" s="1" t="s">
        <v>553</v>
      </c>
      <c r="D188" s="1" t="s">
        <v>292</v>
      </c>
      <c r="E188" s="1">
        <v>90059</v>
      </c>
      <c r="F188" s="1" t="s">
        <v>419</v>
      </c>
      <c r="G188" s="1" t="s">
        <v>221</v>
      </c>
      <c r="H188" s="1" t="s">
        <v>324</v>
      </c>
      <c r="I188" s="1" t="s">
        <v>324</v>
      </c>
      <c r="J188" s="1" t="s">
        <v>5</v>
      </c>
      <c r="K188" s="1" t="s">
        <v>5</v>
      </c>
      <c r="L188" s="1" t="s">
        <v>1443</v>
      </c>
      <c r="M188" s="1" t="s">
        <v>9</v>
      </c>
      <c r="N188" s="1" t="s">
        <v>1404</v>
      </c>
    </row>
    <row r="189" spans="1:14" x14ac:dyDescent="0.25">
      <c r="A189" s="1">
        <v>106191231</v>
      </c>
      <c r="B189" s="1" t="s">
        <v>554</v>
      </c>
      <c r="C189" s="1" t="s">
        <v>555</v>
      </c>
      <c r="D189" s="1" t="s">
        <v>556</v>
      </c>
      <c r="E189" s="1">
        <v>91342</v>
      </c>
      <c r="F189" s="1" t="s">
        <v>324</v>
      </c>
      <c r="G189" s="1" t="s">
        <v>23</v>
      </c>
      <c r="H189" s="1" t="s">
        <v>402</v>
      </c>
      <c r="I189" s="1" t="s">
        <v>402</v>
      </c>
      <c r="J189" s="1" t="s">
        <v>4</v>
      </c>
      <c r="K189" s="1" t="s">
        <v>5</v>
      </c>
      <c r="L189" s="1" t="s">
        <v>1443</v>
      </c>
      <c r="M189" s="1" t="s">
        <v>9</v>
      </c>
      <c r="N189" s="1" t="s">
        <v>10</v>
      </c>
    </row>
    <row r="190" spans="1:14" x14ac:dyDescent="0.25">
      <c r="A190" s="1">
        <v>106191306</v>
      </c>
      <c r="B190" s="1" t="s">
        <v>557</v>
      </c>
      <c r="C190" s="1" t="s">
        <v>558</v>
      </c>
      <c r="D190" s="1" t="s">
        <v>365</v>
      </c>
      <c r="E190" s="1">
        <v>90242</v>
      </c>
      <c r="F190" s="1" t="s">
        <v>367</v>
      </c>
      <c r="G190" s="1" t="s">
        <v>295</v>
      </c>
      <c r="H190" s="1" t="s">
        <v>285</v>
      </c>
      <c r="I190" s="1" t="s">
        <v>408</v>
      </c>
      <c r="J190" s="1" t="s">
        <v>5</v>
      </c>
      <c r="K190" s="1" t="s">
        <v>5</v>
      </c>
      <c r="L190" s="1" t="s">
        <v>1443</v>
      </c>
      <c r="M190" s="1" t="s">
        <v>9</v>
      </c>
      <c r="N190" s="1" t="s">
        <v>10</v>
      </c>
    </row>
    <row r="191" spans="1:14" x14ac:dyDescent="0.25">
      <c r="A191" s="1">
        <v>106191450</v>
      </c>
      <c r="B191" s="1" t="s">
        <v>559</v>
      </c>
      <c r="C191" s="1" t="s">
        <v>560</v>
      </c>
      <c r="D191" s="1" t="s">
        <v>463</v>
      </c>
      <c r="E191" s="1">
        <v>91367</v>
      </c>
      <c r="F191" s="1" t="s">
        <v>373</v>
      </c>
      <c r="G191" s="1" t="s">
        <v>151</v>
      </c>
      <c r="H191" s="1" t="s">
        <v>231</v>
      </c>
      <c r="I191" s="1" t="s">
        <v>231</v>
      </c>
      <c r="J191" s="1" t="s">
        <v>5</v>
      </c>
      <c r="K191" s="1" t="s">
        <v>5</v>
      </c>
      <c r="L191" s="1" t="s">
        <v>1443</v>
      </c>
      <c r="M191" s="1" t="s">
        <v>9</v>
      </c>
      <c r="N191" s="1" t="s">
        <v>1404</v>
      </c>
    </row>
    <row r="192" spans="1:14" x14ac:dyDescent="0.25">
      <c r="A192" s="1">
        <v>106194010</v>
      </c>
      <c r="B192" s="1" t="s">
        <v>561</v>
      </c>
      <c r="C192" s="1" t="s">
        <v>562</v>
      </c>
      <c r="D192" s="1" t="s">
        <v>318</v>
      </c>
      <c r="E192" s="1">
        <v>91768</v>
      </c>
      <c r="F192" s="1" t="s">
        <v>319</v>
      </c>
      <c r="G192" s="1" t="s">
        <v>222</v>
      </c>
      <c r="H192" s="1" t="s">
        <v>221</v>
      </c>
      <c r="I192" s="1" t="s">
        <v>156</v>
      </c>
      <c r="J192" s="1" t="s">
        <v>5</v>
      </c>
      <c r="K192" s="1" t="s">
        <v>5</v>
      </c>
      <c r="L192" s="1" t="s">
        <v>1443</v>
      </c>
      <c r="M192" s="1" t="s">
        <v>55</v>
      </c>
      <c r="N192" s="1" t="s">
        <v>1404</v>
      </c>
    </row>
    <row r="193" spans="1:14" x14ac:dyDescent="0.25">
      <c r="A193" s="1">
        <v>106194219</v>
      </c>
      <c r="B193" s="1" t="s">
        <v>563</v>
      </c>
      <c r="C193" s="1" t="s">
        <v>564</v>
      </c>
      <c r="D193" s="1" t="s">
        <v>292</v>
      </c>
      <c r="E193" s="1">
        <v>90033</v>
      </c>
      <c r="F193" s="1" t="s">
        <v>306</v>
      </c>
      <c r="G193" s="1" t="s">
        <v>294</v>
      </c>
      <c r="H193" s="1" t="s">
        <v>351</v>
      </c>
      <c r="I193" s="1" t="s">
        <v>351</v>
      </c>
      <c r="J193" s="1" t="s">
        <v>4</v>
      </c>
      <c r="K193" s="1" t="s">
        <v>5</v>
      </c>
      <c r="L193" s="1" t="s">
        <v>1443</v>
      </c>
      <c r="M193" s="1" t="s">
        <v>9</v>
      </c>
      <c r="N193" s="1" t="s">
        <v>1404</v>
      </c>
    </row>
    <row r="194" spans="1:14" x14ac:dyDescent="0.25">
      <c r="A194" s="1">
        <v>106194967</v>
      </c>
      <c r="B194" s="1" t="s">
        <v>565</v>
      </c>
      <c r="C194" s="1" t="s">
        <v>566</v>
      </c>
      <c r="D194" s="1" t="s">
        <v>357</v>
      </c>
      <c r="E194" s="1">
        <v>90505</v>
      </c>
      <c r="F194" s="1" t="s">
        <v>345</v>
      </c>
      <c r="G194" s="1" t="s">
        <v>47</v>
      </c>
      <c r="H194" s="1" t="s">
        <v>207</v>
      </c>
      <c r="I194" s="1" t="s">
        <v>207</v>
      </c>
      <c r="J194" s="1" t="s">
        <v>5</v>
      </c>
      <c r="K194" s="1" t="s">
        <v>5</v>
      </c>
      <c r="L194" s="1" t="s">
        <v>1443</v>
      </c>
      <c r="M194" s="1" t="s">
        <v>65</v>
      </c>
      <c r="N194" s="1" t="s">
        <v>31</v>
      </c>
    </row>
    <row r="195" spans="1:14" x14ac:dyDescent="0.25">
      <c r="A195" s="1">
        <v>106194981</v>
      </c>
      <c r="B195" s="1" t="s">
        <v>567</v>
      </c>
      <c r="C195" s="1" t="s">
        <v>568</v>
      </c>
      <c r="D195" s="1" t="s">
        <v>298</v>
      </c>
      <c r="E195" s="1">
        <v>90805</v>
      </c>
      <c r="F195" s="1" t="s">
        <v>419</v>
      </c>
      <c r="G195" s="1" t="s">
        <v>164</v>
      </c>
      <c r="H195" s="1" t="s">
        <v>361</v>
      </c>
      <c r="I195" s="1" t="s">
        <v>361</v>
      </c>
      <c r="J195" s="1" t="s">
        <v>5</v>
      </c>
      <c r="K195" s="1" t="s">
        <v>5</v>
      </c>
      <c r="L195" s="1" t="s">
        <v>1443</v>
      </c>
      <c r="M195" s="1" t="s">
        <v>65</v>
      </c>
      <c r="N195" s="1" t="s">
        <v>31</v>
      </c>
    </row>
    <row r="196" spans="1:14" x14ac:dyDescent="0.25">
      <c r="A196" s="1">
        <v>106196035</v>
      </c>
      <c r="B196" s="1" t="s">
        <v>569</v>
      </c>
      <c r="C196" s="1" t="s">
        <v>570</v>
      </c>
      <c r="D196" s="1" t="s">
        <v>288</v>
      </c>
      <c r="E196" s="1">
        <v>91706</v>
      </c>
      <c r="F196" s="1" t="s">
        <v>289</v>
      </c>
      <c r="G196" s="1" t="s">
        <v>222</v>
      </c>
      <c r="H196" s="1" t="s">
        <v>156</v>
      </c>
      <c r="I196" s="1" t="s">
        <v>307</v>
      </c>
      <c r="J196" s="1" t="s">
        <v>5</v>
      </c>
      <c r="K196" s="1" t="s">
        <v>5</v>
      </c>
      <c r="L196" s="1" t="s">
        <v>1443</v>
      </c>
      <c r="M196" s="1" t="s">
        <v>9</v>
      </c>
      <c r="N196" s="1" t="s">
        <v>1404</v>
      </c>
    </row>
    <row r="197" spans="1:14" x14ac:dyDescent="0.25">
      <c r="A197" s="1">
        <v>106196168</v>
      </c>
      <c r="B197" s="1" t="s">
        <v>571</v>
      </c>
      <c r="C197" s="1" t="s">
        <v>448</v>
      </c>
      <c r="D197" s="1" t="s">
        <v>298</v>
      </c>
      <c r="E197" s="1">
        <v>90806</v>
      </c>
      <c r="F197" s="1" t="s">
        <v>284</v>
      </c>
      <c r="G197" s="1" t="s">
        <v>164</v>
      </c>
      <c r="H197" s="1" t="s">
        <v>361</v>
      </c>
      <c r="I197" s="1" t="s">
        <v>285</v>
      </c>
      <c r="J197" s="1" t="s">
        <v>4</v>
      </c>
      <c r="K197" s="1" t="s">
        <v>5</v>
      </c>
      <c r="L197" s="1" t="s">
        <v>1443</v>
      </c>
      <c r="M197" s="1" t="s">
        <v>9</v>
      </c>
      <c r="N197" s="1" t="s">
        <v>1404</v>
      </c>
    </row>
    <row r="198" spans="1:14" x14ac:dyDescent="0.25">
      <c r="A198" s="1">
        <v>106196403</v>
      </c>
      <c r="B198" s="1" t="s">
        <v>572</v>
      </c>
      <c r="C198" s="1" t="s">
        <v>573</v>
      </c>
      <c r="D198" s="1" t="s">
        <v>365</v>
      </c>
      <c r="E198" s="1">
        <v>90242</v>
      </c>
      <c r="F198" s="1" t="s">
        <v>367</v>
      </c>
      <c r="G198" s="1" t="s">
        <v>295</v>
      </c>
      <c r="H198" s="1" t="s">
        <v>285</v>
      </c>
      <c r="I198" s="1" t="s">
        <v>408</v>
      </c>
      <c r="J198" s="1" t="s">
        <v>5</v>
      </c>
      <c r="K198" s="1" t="s">
        <v>5</v>
      </c>
      <c r="L198" s="1" t="s">
        <v>1443</v>
      </c>
      <c r="M198" s="1" t="s">
        <v>9</v>
      </c>
      <c r="N198" s="1" t="s">
        <v>1404</v>
      </c>
    </row>
    <row r="199" spans="1:14" x14ac:dyDescent="0.25">
      <c r="A199" s="1">
        <v>106196404</v>
      </c>
      <c r="B199" s="1" t="s">
        <v>574</v>
      </c>
      <c r="C199" s="1" t="s">
        <v>575</v>
      </c>
      <c r="D199" s="1" t="s">
        <v>576</v>
      </c>
      <c r="E199" s="1">
        <v>91335</v>
      </c>
      <c r="F199" s="1" t="s">
        <v>373</v>
      </c>
      <c r="G199" s="1" t="s">
        <v>23</v>
      </c>
      <c r="H199" s="1" t="s">
        <v>231</v>
      </c>
      <c r="I199" s="1" t="s">
        <v>231</v>
      </c>
      <c r="J199" s="1" t="s">
        <v>5</v>
      </c>
      <c r="K199" s="1" t="s">
        <v>5</v>
      </c>
      <c r="L199" s="1" t="s">
        <v>1443</v>
      </c>
      <c r="M199" s="1" t="s">
        <v>58</v>
      </c>
      <c r="N199" s="1" t="s">
        <v>1404</v>
      </c>
    </row>
    <row r="200" spans="1:14" x14ac:dyDescent="0.25">
      <c r="A200" s="1">
        <v>106196405</v>
      </c>
      <c r="B200" s="1" t="s">
        <v>577</v>
      </c>
      <c r="C200" s="1" t="s">
        <v>578</v>
      </c>
      <c r="D200" s="1" t="s">
        <v>579</v>
      </c>
      <c r="E200" s="1">
        <v>93551</v>
      </c>
      <c r="F200" s="1" t="s">
        <v>351</v>
      </c>
      <c r="G200" s="1" t="s">
        <v>280</v>
      </c>
      <c r="H200" s="1" t="s">
        <v>151</v>
      </c>
      <c r="I200" s="1" t="s">
        <v>151</v>
      </c>
      <c r="J200" s="1" t="s">
        <v>5</v>
      </c>
      <c r="K200" s="1" t="s">
        <v>5</v>
      </c>
      <c r="L200" s="1" t="s">
        <v>1443</v>
      </c>
      <c r="M200" s="1" t="s">
        <v>9</v>
      </c>
      <c r="N200" s="1" t="s">
        <v>31</v>
      </c>
    </row>
    <row r="201" spans="1:14" x14ac:dyDescent="0.25">
      <c r="A201" s="1">
        <v>106197931</v>
      </c>
      <c r="B201" s="1" t="s">
        <v>580</v>
      </c>
      <c r="C201" s="1" t="s">
        <v>581</v>
      </c>
      <c r="D201" s="1" t="s">
        <v>310</v>
      </c>
      <c r="E201" s="1">
        <v>90232</v>
      </c>
      <c r="F201" s="1" t="s">
        <v>311</v>
      </c>
      <c r="G201" s="1" t="s">
        <v>272</v>
      </c>
      <c r="H201" s="1" t="s">
        <v>312</v>
      </c>
      <c r="I201" s="1" t="s">
        <v>312</v>
      </c>
      <c r="J201" s="1" t="s">
        <v>5</v>
      </c>
      <c r="K201" s="1" t="s">
        <v>5</v>
      </c>
      <c r="L201" s="1" t="s">
        <v>1443</v>
      </c>
      <c r="M201" s="1" t="s">
        <v>65</v>
      </c>
      <c r="N201" s="1" t="s">
        <v>31</v>
      </c>
    </row>
    <row r="202" spans="1:14" x14ac:dyDescent="0.25">
      <c r="A202" s="1">
        <v>106198495</v>
      </c>
      <c r="B202" s="1" t="s">
        <v>582</v>
      </c>
      <c r="C202" s="1" t="s">
        <v>583</v>
      </c>
      <c r="D202" s="1" t="s">
        <v>298</v>
      </c>
      <c r="E202" s="1">
        <v>90806</v>
      </c>
      <c r="F202" s="1" t="s">
        <v>284</v>
      </c>
      <c r="G202" s="1" t="s">
        <v>164</v>
      </c>
      <c r="H202" s="1" t="s">
        <v>285</v>
      </c>
      <c r="I202" s="1" t="s">
        <v>285</v>
      </c>
      <c r="J202" s="1" t="s">
        <v>5</v>
      </c>
      <c r="K202" s="1" t="s">
        <v>5</v>
      </c>
      <c r="L202" s="1" t="s">
        <v>1443</v>
      </c>
      <c r="M202" s="1" t="s">
        <v>65</v>
      </c>
      <c r="N202" s="1" t="s">
        <v>1405</v>
      </c>
    </row>
    <row r="203" spans="1:14" x14ac:dyDescent="0.25">
      <c r="A203" s="1">
        <v>106200030</v>
      </c>
      <c r="B203" s="1" t="s">
        <v>584</v>
      </c>
      <c r="C203" s="1" t="s">
        <v>585</v>
      </c>
      <c r="D203" s="1" t="s">
        <v>586</v>
      </c>
      <c r="E203" s="1">
        <v>93636</v>
      </c>
      <c r="F203" s="1" t="s">
        <v>99</v>
      </c>
      <c r="G203" s="1" t="s">
        <v>79</v>
      </c>
      <c r="H203" s="1" t="s">
        <v>42</v>
      </c>
      <c r="I203" s="1" t="s">
        <v>42</v>
      </c>
      <c r="J203" s="1" t="s">
        <v>5</v>
      </c>
      <c r="K203" s="1" t="s">
        <v>5</v>
      </c>
      <c r="L203" s="1" t="s">
        <v>1443</v>
      </c>
      <c r="M203" s="1" t="s">
        <v>58</v>
      </c>
      <c r="N203" s="1" t="s">
        <v>1443</v>
      </c>
    </row>
    <row r="204" spans="1:14" x14ac:dyDescent="0.25">
      <c r="A204" s="1">
        <v>106201281</v>
      </c>
      <c r="B204" s="1" t="s">
        <v>587</v>
      </c>
      <c r="C204" s="1" t="s">
        <v>588</v>
      </c>
      <c r="D204" s="1" t="s">
        <v>586</v>
      </c>
      <c r="E204" s="1">
        <v>93637</v>
      </c>
      <c r="F204" s="1" t="s">
        <v>151</v>
      </c>
      <c r="G204" s="1" t="s">
        <v>14</v>
      </c>
      <c r="H204" s="1" t="s">
        <v>152</v>
      </c>
      <c r="I204" s="1" t="s">
        <v>152</v>
      </c>
      <c r="J204" s="1" t="s">
        <v>5</v>
      </c>
      <c r="K204" s="1" t="s">
        <v>5</v>
      </c>
      <c r="L204" s="1" t="s">
        <v>1443</v>
      </c>
      <c r="M204" s="1" t="s">
        <v>9</v>
      </c>
      <c r="N204" s="1" t="s">
        <v>1443</v>
      </c>
    </row>
    <row r="205" spans="1:14" x14ac:dyDescent="0.25">
      <c r="A205" s="1">
        <v>106204019</v>
      </c>
      <c r="B205" s="1" t="s">
        <v>589</v>
      </c>
      <c r="C205" s="1" t="s">
        <v>590</v>
      </c>
      <c r="D205" s="1" t="s">
        <v>586</v>
      </c>
      <c r="E205" s="1">
        <v>93636</v>
      </c>
      <c r="F205" s="1" t="s">
        <v>99</v>
      </c>
      <c r="G205" s="1" t="s">
        <v>79</v>
      </c>
      <c r="H205" s="1" t="s">
        <v>42</v>
      </c>
      <c r="I205" s="1" t="s">
        <v>42</v>
      </c>
      <c r="J205" s="1" t="s">
        <v>5</v>
      </c>
      <c r="K205" s="1" t="s">
        <v>5</v>
      </c>
      <c r="L205" s="1" t="s">
        <v>591</v>
      </c>
      <c r="M205" s="1" t="s">
        <v>9</v>
      </c>
      <c r="N205" s="1" t="s">
        <v>1404</v>
      </c>
    </row>
    <row r="206" spans="1:14" x14ac:dyDescent="0.25">
      <c r="A206" s="1">
        <v>106210992</v>
      </c>
      <c r="B206" s="1" t="s">
        <v>592</v>
      </c>
      <c r="C206" s="1" t="s">
        <v>593</v>
      </c>
      <c r="D206" s="1" t="s">
        <v>594</v>
      </c>
      <c r="E206" s="1">
        <v>94903</v>
      </c>
      <c r="F206" s="1" t="s">
        <v>8</v>
      </c>
      <c r="G206" s="1" t="s">
        <v>135</v>
      </c>
      <c r="H206" s="1" t="s">
        <v>135</v>
      </c>
      <c r="I206" s="1" t="s">
        <v>135</v>
      </c>
      <c r="J206" s="1" t="s">
        <v>5</v>
      </c>
      <c r="K206" s="1" t="s">
        <v>5</v>
      </c>
      <c r="L206" s="1" t="s">
        <v>1443</v>
      </c>
      <c r="M206" s="1" t="s">
        <v>9</v>
      </c>
      <c r="N206" s="1" t="s">
        <v>1404</v>
      </c>
    </row>
    <row r="207" spans="1:14" x14ac:dyDescent="0.25">
      <c r="A207" s="1">
        <v>106210993</v>
      </c>
      <c r="B207" s="1" t="s">
        <v>595</v>
      </c>
      <c r="C207" s="1" t="s">
        <v>596</v>
      </c>
      <c r="D207" s="1" t="s">
        <v>597</v>
      </c>
      <c r="E207" s="1">
        <v>94904</v>
      </c>
      <c r="F207" s="1" t="s">
        <v>8</v>
      </c>
      <c r="G207" s="1" t="s">
        <v>135</v>
      </c>
      <c r="H207" s="1" t="s">
        <v>135</v>
      </c>
      <c r="I207" s="1" t="s">
        <v>135</v>
      </c>
      <c r="J207" s="1" t="s">
        <v>5</v>
      </c>
      <c r="K207" s="1" t="s">
        <v>5</v>
      </c>
      <c r="L207" s="1" t="s">
        <v>1443</v>
      </c>
      <c r="M207" s="1" t="s">
        <v>9</v>
      </c>
      <c r="N207" s="1" t="s">
        <v>31</v>
      </c>
    </row>
    <row r="208" spans="1:14" x14ac:dyDescent="0.25">
      <c r="A208" s="1">
        <v>106211006</v>
      </c>
      <c r="B208" s="1" t="s">
        <v>598</v>
      </c>
      <c r="C208" s="1" t="s">
        <v>599</v>
      </c>
      <c r="D208" s="1" t="s">
        <v>600</v>
      </c>
      <c r="E208" s="1">
        <v>94904</v>
      </c>
      <c r="F208" s="1" t="s">
        <v>8</v>
      </c>
      <c r="G208" s="1" t="s">
        <v>135</v>
      </c>
      <c r="H208" s="1" t="s">
        <v>135</v>
      </c>
      <c r="I208" s="1" t="s">
        <v>135</v>
      </c>
      <c r="J208" s="1" t="s">
        <v>5</v>
      </c>
      <c r="K208" s="1" t="s">
        <v>5</v>
      </c>
      <c r="L208" s="1" t="s">
        <v>139</v>
      </c>
      <c r="M208" s="1" t="s">
        <v>9</v>
      </c>
      <c r="N208" s="1" t="s">
        <v>1404</v>
      </c>
    </row>
    <row r="209" spans="1:14" x14ac:dyDescent="0.25">
      <c r="A209" s="1">
        <v>106214034</v>
      </c>
      <c r="B209" s="1" t="s">
        <v>601</v>
      </c>
      <c r="C209" s="1" t="s">
        <v>602</v>
      </c>
      <c r="D209" s="1" t="s">
        <v>603</v>
      </c>
      <c r="E209" s="1">
        <v>94945</v>
      </c>
      <c r="F209" s="1" t="s">
        <v>8</v>
      </c>
      <c r="G209" s="1" t="s">
        <v>135</v>
      </c>
      <c r="H209" s="1" t="s">
        <v>135</v>
      </c>
      <c r="I209" s="1" t="s">
        <v>135</v>
      </c>
      <c r="J209" s="1" t="s">
        <v>5</v>
      </c>
      <c r="K209" s="1" t="s">
        <v>5</v>
      </c>
      <c r="L209" s="1" t="s">
        <v>1443</v>
      </c>
      <c r="M209" s="1" t="s">
        <v>9</v>
      </c>
      <c r="N209" s="1" t="s">
        <v>1404</v>
      </c>
    </row>
    <row r="210" spans="1:14" x14ac:dyDescent="0.25">
      <c r="A210" s="1">
        <v>106220733</v>
      </c>
      <c r="B210" s="1" t="s">
        <v>604</v>
      </c>
      <c r="C210" s="1" t="s">
        <v>605</v>
      </c>
      <c r="D210" s="1" t="s">
        <v>606</v>
      </c>
      <c r="E210" s="1">
        <v>95338</v>
      </c>
      <c r="F210" s="1" t="s">
        <v>99</v>
      </c>
      <c r="G210" s="1" t="s">
        <v>79</v>
      </c>
      <c r="H210" s="1" t="s">
        <v>42</v>
      </c>
      <c r="I210" s="1" t="s">
        <v>42</v>
      </c>
      <c r="J210" s="1" t="s">
        <v>5</v>
      </c>
      <c r="K210" s="1" t="s">
        <v>4</v>
      </c>
      <c r="L210" s="1" t="s">
        <v>1443</v>
      </c>
      <c r="M210" s="1" t="s">
        <v>9</v>
      </c>
      <c r="N210" s="1" t="s">
        <v>48</v>
      </c>
    </row>
    <row r="211" spans="1:14" x14ac:dyDescent="0.25">
      <c r="A211" s="1">
        <v>106231013</v>
      </c>
      <c r="B211" s="1" t="s">
        <v>607</v>
      </c>
      <c r="C211" s="1" t="s">
        <v>608</v>
      </c>
      <c r="D211" s="1" t="s">
        <v>609</v>
      </c>
      <c r="E211" s="1">
        <v>95437</v>
      </c>
      <c r="F211" s="1" t="s">
        <v>135</v>
      </c>
      <c r="G211" s="1" t="s">
        <v>135</v>
      </c>
      <c r="H211" s="1" t="s">
        <v>135</v>
      </c>
      <c r="I211" s="1" t="s">
        <v>135</v>
      </c>
      <c r="J211" s="1" t="s">
        <v>5</v>
      </c>
      <c r="K211" s="1" t="s">
        <v>4</v>
      </c>
      <c r="L211" s="1" t="s">
        <v>1443</v>
      </c>
      <c r="M211" s="1" t="s">
        <v>9</v>
      </c>
      <c r="N211" s="1" t="s">
        <v>1404</v>
      </c>
    </row>
    <row r="212" spans="1:14" x14ac:dyDescent="0.25">
      <c r="A212" s="1">
        <v>106231396</v>
      </c>
      <c r="B212" s="1" t="s">
        <v>610</v>
      </c>
      <c r="C212" s="1" t="s">
        <v>611</v>
      </c>
      <c r="D212" s="1" t="s">
        <v>612</v>
      </c>
      <c r="E212" s="1">
        <v>95482</v>
      </c>
      <c r="F212" s="1" t="s">
        <v>135</v>
      </c>
      <c r="G212" s="1" t="s">
        <v>135</v>
      </c>
      <c r="H212" s="1" t="s">
        <v>135</v>
      </c>
      <c r="I212" s="1" t="s">
        <v>78</v>
      </c>
      <c r="J212" s="1" t="s">
        <v>5</v>
      </c>
      <c r="K212" s="1" t="s">
        <v>4</v>
      </c>
      <c r="L212" s="1" t="s">
        <v>134</v>
      </c>
      <c r="M212" s="1" t="s">
        <v>9</v>
      </c>
      <c r="N212" s="1" t="s">
        <v>1404</v>
      </c>
    </row>
    <row r="213" spans="1:14" x14ac:dyDescent="0.25">
      <c r="A213" s="1">
        <v>106234038</v>
      </c>
      <c r="B213" s="1" t="s">
        <v>613</v>
      </c>
      <c r="C213" s="1" t="s">
        <v>614</v>
      </c>
      <c r="D213" s="1" t="s">
        <v>615</v>
      </c>
      <c r="E213" s="1">
        <v>95490</v>
      </c>
      <c r="F213" s="1" t="s">
        <v>135</v>
      </c>
      <c r="G213" s="1" t="s">
        <v>135</v>
      </c>
      <c r="H213" s="1" t="s">
        <v>135</v>
      </c>
      <c r="I213" s="1" t="s">
        <v>78</v>
      </c>
      <c r="J213" s="1" t="s">
        <v>5</v>
      </c>
      <c r="K213" s="1" t="s">
        <v>4</v>
      </c>
      <c r="L213" s="1" t="s">
        <v>134</v>
      </c>
      <c r="M213" s="1" t="s">
        <v>9</v>
      </c>
      <c r="N213" s="1" t="s">
        <v>1404</v>
      </c>
    </row>
    <row r="214" spans="1:14" x14ac:dyDescent="0.25">
      <c r="A214" s="1">
        <v>106240924</v>
      </c>
      <c r="B214" s="1" t="s">
        <v>616</v>
      </c>
      <c r="C214" s="1" t="s">
        <v>617</v>
      </c>
      <c r="D214" s="1" t="s">
        <v>618</v>
      </c>
      <c r="E214" s="1">
        <v>93635</v>
      </c>
      <c r="F214" s="1" t="s">
        <v>151</v>
      </c>
      <c r="G214" s="1" t="s">
        <v>14</v>
      </c>
      <c r="H214" s="1" t="s">
        <v>152</v>
      </c>
      <c r="I214" s="1" t="s">
        <v>152</v>
      </c>
      <c r="J214" s="1" t="s">
        <v>5</v>
      </c>
      <c r="K214" s="1" t="s">
        <v>4</v>
      </c>
      <c r="L214" s="1" t="s">
        <v>1443</v>
      </c>
      <c r="M214" s="1" t="s">
        <v>9</v>
      </c>
      <c r="N214" s="1" t="s">
        <v>1404</v>
      </c>
    </row>
    <row r="215" spans="1:14" x14ac:dyDescent="0.25">
      <c r="A215" s="1">
        <v>106240942</v>
      </c>
      <c r="B215" s="1" t="s">
        <v>620</v>
      </c>
      <c r="C215" s="1" t="s">
        <v>621</v>
      </c>
      <c r="D215" s="1" t="s">
        <v>622</v>
      </c>
      <c r="E215" s="1">
        <v>95340</v>
      </c>
      <c r="F215" s="1" t="s">
        <v>151</v>
      </c>
      <c r="G215" s="1" t="s">
        <v>14</v>
      </c>
      <c r="H215" s="1" t="s">
        <v>152</v>
      </c>
      <c r="I215" s="1" t="s">
        <v>152</v>
      </c>
      <c r="J215" s="1" t="s">
        <v>5</v>
      </c>
      <c r="K215" s="1" t="s">
        <v>5</v>
      </c>
      <c r="L215" s="1" t="s">
        <v>1443</v>
      </c>
      <c r="M215" s="1" t="s">
        <v>9</v>
      </c>
      <c r="N215" s="1" t="s">
        <v>1404</v>
      </c>
    </row>
    <row r="216" spans="1:14" x14ac:dyDescent="0.25">
      <c r="A216" s="1">
        <v>106244027</v>
      </c>
      <c r="B216" s="1" t="s">
        <v>623</v>
      </c>
      <c r="C216" s="1" t="s">
        <v>624</v>
      </c>
      <c r="D216" s="1" t="s">
        <v>622</v>
      </c>
      <c r="E216" s="1">
        <v>95340</v>
      </c>
      <c r="F216" s="1" t="s">
        <v>151</v>
      </c>
      <c r="G216" s="1" t="s">
        <v>14</v>
      </c>
      <c r="H216" s="1" t="s">
        <v>152</v>
      </c>
      <c r="I216" s="1" t="s">
        <v>152</v>
      </c>
      <c r="J216" s="1" t="s">
        <v>5</v>
      </c>
      <c r="K216" s="1" t="s">
        <v>5</v>
      </c>
      <c r="L216" s="1" t="s">
        <v>1443</v>
      </c>
      <c r="M216" s="1" t="s">
        <v>65</v>
      </c>
      <c r="N216" s="1" t="s">
        <v>10</v>
      </c>
    </row>
    <row r="217" spans="1:14" x14ac:dyDescent="0.25">
      <c r="A217" s="1">
        <v>106250955</v>
      </c>
      <c r="B217" s="1" t="s">
        <v>625</v>
      </c>
      <c r="C217" s="1" t="s">
        <v>626</v>
      </c>
      <c r="D217" s="1" t="s">
        <v>627</v>
      </c>
      <c r="E217" s="1">
        <v>96104</v>
      </c>
      <c r="F217" s="1" t="s">
        <v>78</v>
      </c>
      <c r="G217" s="1" t="s">
        <v>78</v>
      </c>
      <c r="H217" s="1" t="s">
        <v>78</v>
      </c>
      <c r="I217" s="1" t="s">
        <v>135</v>
      </c>
      <c r="J217" s="1" t="s">
        <v>5</v>
      </c>
      <c r="K217" s="1" t="s">
        <v>4</v>
      </c>
      <c r="L217" s="1" t="s">
        <v>1443</v>
      </c>
      <c r="M217" s="1" t="s">
        <v>9</v>
      </c>
      <c r="N217" s="1" t="s">
        <v>48</v>
      </c>
    </row>
    <row r="218" spans="1:14" x14ac:dyDescent="0.25">
      <c r="A218" s="1">
        <v>106254005</v>
      </c>
      <c r="B218" s="1" t="s">
        <v>628</v>
      </c>
      <c r="C218" s="1" t="s">
        <v>629</v>
      </c>
      <c r="D218" s="1" t="s">
        <v>630</v>
      </c>
      <c r="E218" s="1">
        <v>96101</v>
      </c>
      <c r="F218" s="1" t="s">
        <v>78</v>
      </c>
      <c r="G218" s="1" t="s">
        <v>78</v>
      </c>
      <c r="H218" s="1" t="s">
        <v>78</v>
      </c>
      <c r="I218" s="1" t="s">
        <v>135</v>
      </c>
      <c r="J218" s="1" t="s">
        <v>5</v>
      </c>
      <c r="K218" s="1" t="s">
        <v>4</v>
      </c>
      <c r="L218" s="1" t="s">
        <v>1443</v>
      </c>
      <c r="M218" s="1" t="s">
        <v>9</v>
      </c>
      <c r="N218" s="1" t="s">
        <v>48</v>
      </c>
    </row>
    <row r="219" spans="1:14" x14ac:dyDescent="0.25">
      <c r="A219" s="1">
        <v>106260011</v>
      </c>
      <c r="B219" s="1" t="s">
        <v>631</v>
      </c>
      <c r="C219" s="1" t="s">
        <v>632</v>
      </c>
      <c r="D219" s="1" t="s">
        <v>633</v>
      </c>
      <c r="E219" s="1">
        <v>93546</v>
      </c>
      <c r="F219" s="1" t="s">
        <v>99</v>
      </c>
      <c r="G219" s="1" t="s">
        <v>79</v>
      </c>
      <c r="H219" s="1" t="s">
        <v>83</v>
      </c>
      <c r="I219" s="1" t="s">
        <v>42</v>
      </c>
      <c r="J219" s="1" t="s">
        <v>5</v>
      </c>
      <c r="K219" s="1" t="s">
        <v>4</v>
      </c>
      <c r="L219" s="1" t="s">
        <v>1443</v>
      </c>
      <c r="M219" s="1" t="s">
        <v>9</v>
      </c>
      <c r="N219" s="1" t="s">
        <v>48</v>
      </c>
    </row>
    <row r="220" spans="1:14" x14ac:dyDescent="0.25">
      <c r="A220" s="1">
        <v>106270020</v>
      </c>
      <c r="B220" s="1" t="s">
        <v>1382</v>
      </c>
      <c r="C220" s="1" t="s">
        <v>1383</v>
      </c>
      <c r="D220" s="1" t="s">
        <v>636</v>
      </c>
      <c r="E220" s="1">
        <v>93940</v>
      </c>
      <c r="F220" s="1" t="s">
        <v>295</v>
      </c>
      <c r="G220" s="1" t="s">
        <v>637</v>
      </c>
      <c r="H220" s="1" t="s">
        <v>638</v>
      </c>
      <c r="I220" s="1" t="s">
        <v>638</v>
      </c>
      <c r="J220" s="1" t="s">
        <v>5</v>
      </c>
      <c r="K220" s="1" t="s">
        <v>5</v>
      </c>
      <c r="L220" s="1" t="s">
        <v>1443</v>
      </c>
      <c r="M220" s="1" t="s">
        <v>65</v>
      </c>
      <c r="N220" s="1" t="s">
        <v>1443</v>
      </c>
    </row>
    <row r="221" spans="1:14" x14ac:dyDescent="0.25">
      <c r="A221" s="1">
        <v>106270744</v>
      </c>
      <c r="B221" s="1" t="s">
        <v>634</v>
      </c>
      <c r="C221" s="1" t="s">
        <v>635</v>
      </c>
      <c r="D221" s="1" t="s">
        <v>636</v>
      </c>
      <c r="E221" s="1">
        <v>93940</v>
      </c>
      <c r="F221" s="1" t="s">
        <v>295</v>
      </c>
      <c r="G221" s="1" t="s">
        <v>637</v>
      </c>
      <c r="H221" s="1" t="s">
        <v>638</v>
      </c>
      <c r="I221" s="1" t="s">
        <v>638</v>
      </c>
      <c r="J221" s="1" t="s">
        <v>5</v>
      </c>
      <c r="K221" s="1" t="s">
        <v>5</v>
      </c>
      <c r="L221" s="1" t="s">
        <v>1443</v>
      </c>
      <c r="M221" s="1" t="s">
        <v>9</v>
      </c>
      <c r="N221" s="1" t="s">
        <v>1404</v>
      </c>
    </row>
    <row r="222" spans="1:14" x14ac:dyDescent="0.25">
      <c r="A222" s="1">
        <v>106270777</v>
      </c>
      <c r="B222" s="1" t="s">
        <v>639</v>
      </c>
      <c r="C222" s="1" t="s">
        <v>640</v>
      </c>
      <c r="D222" s="1" t="s">
        <v>641</v>
      </c>
      <c r="E222" s="1">
        <v>93930</v>
      </c>
      <c r="F222" s="1" t="s">
        <v>402</v>
      </c>
      <c r="G222" s="1" t="s">
        <v>637</v>
      </c>
      <c r="H222" s="1" t="s">
        <v>6</v>
      </c>
      <c r="I222" s="1" t="s">
        <v>6</v>
      </c>
      <c r="J222" s="1" t="s">
        <v>5</v>
      </c>
      <c r="K222" s="1" t="s">
        <v>4</v>
      </c>
      <c r="L222" s="1" t="s">
        <v>1443</v>
      </c>
      <c r="M222" s="1" t="s">
        <v>9</v>
      </c>
      <c r="N222" s="1" t="s">
        <v>1404</v>
      </c>
    </row>
    <row r="223" spans="1:14" x14ac:dyDescent="0.25">
      <c r="A223" s="1">
        <v>106270875</v>
      </c>
      <c r="B223" s="1" t="s">
        <v>642</v>
      </c>
      <c r="C223" s="1" t="s">
        <v>643</v>
      </c>
      <c r="D223" s="1" t="s">
        <v>644</v>
      </c>
      <c r="E223" s="1">
        <v>93901</v>
      </c>
      <c r="F223" s="1" t="s">
        <v>402</v>
      </c>
      <c r="G223" s="1" t="s">
        <v>637</v>
      </c>
      <c r="H223" s="1" t="s">
        <v>6</v>
      </c>
      <c r="I223" s="1" t="s">
        <v>6</v>
      </c>
      <c r="J223" s="1" t="s">
        <v>5</v>
      </c>
      <c r="K223" s="1" t="s">
        <v>5</v>
      </c>
      <c r="L223" s="1" t="s">
        <v>1443</v>
      </c>
      <c r="M223" s="1" t="s">
        <v>9</v>
      </c>
      <c r="N223" s="1" t="s">
        <v>48</v>
      </c>
    </row>
    <row r="224" spans="1:14" x14ac:dyDescent="0.25">
      <c r="A224" s="1">
        <v>106274043</v>
      </c>
      <c r="B224" s="1" t="s">
        <v>645</v>
      </c>
      <c r="C224" s="1" t="s">
        <v>646</v>
      </c>
      <c r="D224" s="1" t="s">
        <v>644</v>
      </c>
      <c r="E224" s="1">
        <v>93906</v>
      </c>
      <c r="F224" s="1" t="s">
        <v>402</v>
      </c>
      <c r="G224" s="1" t="s">
        <v>637</v>
      </c>
      <c r="H224" s="1" t="s">
        <v>6</v>
      </c>
      <c r="I224" s="1" t="s">
        <v>6</v>
      </c>
      <c r="J224" s="1" t="s">
        <v>5</v>
      </c>
      <c r="K224" s="1" t="s">
        <v>5</v>
      </c>
      <c r="L224" s="1" t="s">
        <v>46</v>
      </c>
      <c r="M224" s="1" t="s">
        <v>9</v>
      </c>
      <c r="N224" s="1" t="s">
        <v>10</v>
      </c>
    </row>
    <row r="225" spans="1:14" x14ac:dyDescent="0.25">
      <c r="A225" s="1">
        <v>106281047</v>
      </c>
      <c r="B225" s="1" t="s">
        <v>647</v>
      </c>
      <c r="C225" s="1" t="s">
        <v>648</v>
      </c>
      <c r="D225" s="1" t="s">
        <v>649</v>
      </c>
      <c r="E225" s="1">
        <v>94558</v>
      </c>
      <c r="F225" s="1" t="s">
        <v>79</v>
      </c>
      <c r="G225" s="1" t="s">
        <v>83</v>
      </c>
      <c r="H225" s="1" t="s">
        <v>79</v>
      </c>
      <c r="I225" s="1" t="s">
        <v>79</v>
      </c>
      <c r="J225" s="1" t="s">
        <v>5</v>
      </c>
      <c r="K225" s="1" t="s">
        <v>5</v>
      </c>
      <c r="L225" s="1" t="s">
        <v>139</v>
      </c>
      <c r="M225" s="1" t="s">
        <v>9</v>
      </c>
      <c r="N225" s="1" t="s">
        <v>1404</v>
      </c>
    </row>
    <row r="226" spans="1:14" x14ac:dyDescent="0.25">
      <c r="A226" s="1">
        <v>106281078</v>
      </c>
      <c r="B226" s="1" t="s">
        <v>650</v>
      </c>
      <c r="C226" s="1" t="s">
        <v>651</v>
      </c>
      <c r="D226" s="1" t="s">
        <v>652</v>
      </c>
      <c r="E226" s="1">
        <v>94574</v>
      </c>
      <c r="F226" s="1" t="s">
        <v>79</v>
      </c>
      <c r="G226" s="1" t="s">
        <v>83</v>
      </c>
      <c r="H226" s="1" t="s">
        <v>79</v>
      </c>
      <c r="I226" s="1" t="s">
        <v>79</v>
      </c>
      <c r="J226" s="1" t="s">
        <v>5</v>
      </c>
      <c r="K226" s="1" t="s">
        <v>5</v>
      </c>
      <c r="L226" s="1" t="s">
        <v>1443</v>
      </c>
      <c r="M226" s="1" t="s">
        <v>9</v>
      </c>
      <c r="N226" s="1" t="s">
        <v>1404</v>
      </c>
    </row>
    <row r="227" spans="1:14" x14ac:dyDescent="0.25">
      <c r="A227" s="1">
        <v>106281266</v>
      </c>
      <c r="B227" s="1" t="s">
        <v>653</v>
      </c>
      <c r="C227" s="1" t="s">
        <v>654</v>
      </c>
      <c r="D227" s="1" t="s">
        <v>649</v>
      </c>
      <c r="E227" s="1">
        <v>94558</v>
      </c>
      <c r="F227" s="1" t="s">
        <v>79</v>
      </c>
      <c r="G227" s="1" t="s">
        <v>83</v>
      </c>
      <c r="H227" s="1" t="s">
        <v>79</v>
      </c>
      <c r="I227" s="1" t="s">
        <v>79</v>
      </c>
      <c r="J227" s="1" t="s">
        <v>5</v>
      </c>
      <c r="K227" s="1" t="s">
        <v>5</v>
      </c>
      <c r="L227" s="1" t="s">
        <v>1443</v>
      </c>
      <c r="M227" s="1" t="s">
        <v>58</v>
      </c>
      <c r="N227" s="1" t="s">
        <v>182</v>
      </c>
    </row>
    <row r="228" spans="1:14" x14ac:dyDescent="0.25">
      <c r="A228" s="1">
        <v>106291023</v>
      </c>
      <c r="B228" s="1" t="s">
        <v>655</v>
      </c>
      <c r="C228" s="1" t="s">
        <v>656</v>
      </c>
      <c r="D228" s="1" t="s">
        <v>657</v>
      </c>
      <c r="E228" s="1">
        <v>95945</v>
      </c>
      <c r="F228" s="1" t="s">
        <v>78</v>
      </c>
      <c r="G228" s="1" t="s">
        <v>78</v>
      </c>
      <c r="H228" s="1" t="s">
        <v>83</v>
      </c>
      <c r="I228" s="1" t="s">
        <v>83</v>
      </c>
      <c r="J228" s="1" t="s">
        <v>5</v>
      </c>
      <c r="K228" s="1" t="s">
        <v>4</v>
      </c>
      <c r="L228" s="1" t="s">
        <v>1443</v>
      </c>
      <c r="M228" s="1" t="s">
        <v>9</v>
      </c>
      <c r="N228" s="1" t="s">
        <v>1404</v>
      </c>
    </row>
    <row r="229" spans="1:14" x14ac:dyDescent="0.25">
      <c r="A229" s="1">
        <v>106291053</v>
      </c>
      <c r="B229" s="1" t="s">
        <v>658</v>
      </c>
      <c r="C229" s="1" t="s">
        <v>659</v>
      </c>
      <c r="D229" s="1" t="s">
        <v>660</v>
      </c>
      <c r="E229" s="1">
        <v>96161</v>
      </c>
      <c r="F229" s="1" t="s">
        <v>78</v>
      </c>
      <c r="G229" s="1" t="s">
        <v>79</v>
      </c>
      <c r="H229" s="1" t="s">
        <v>83</v>
      </c>
      <c r="I229" s="1" t="s">
        <v>83</v>
      </c>
      <c r="J229" s="1" t="s">
        <v>5</v>
      </c>
      <c r="K229" s="1" t="s">
        <v>4</v>
      </c>
      <c r="L229" s="1" t="s">
        <v>139</v>
      </c>
      <c r="M229" s="1" t="s">
        <v>9</v>
      </c>
      <c r="N229" s="1" t="s">
        <v>48</v>
      </c>
    </row>
    <row r="230" spans="1:14" x14ac:dyDescent="0.25">
      <c r="A230" s="1">
        <v>106300032</v>
      </c>
      <c r="B230" s="1" t="s">
        <v>661</v>
      </c>
      <c r="C230" s="1" t="s">
        <v>662</v>
      </c>
      <c r="D230" s="1" t="s">
        <v>663</v>
      </c>
      <c r="E230" s="1">
        <v>92868</v>
      </c>
      <c r="F230" s="1" t="s">
        <v>664</v>
      </c>
      <c r="G230" s="1" t="s">
        <v>351</v>
      </c>
      <c r="H230" s="1" t="s">
        <v>373</v>
      </c>
      <c r="I230" s="1" t="s">
        <v>373</v>
      </c>
      <c r="J230" s="1" t="s">
        <v>5</v>
      </c>
      <c r="K230" s="1" t="s">
        <v>5</v>
      </c>
      <c r="L230" s="1" t="s">
        <v>591</v>
      </c>
      <c r="M230" s="1" t="s">
        <v>9</v>
      </c>
      <c r="N230" s="1" t="s">
        <v>1404</v>
      </c>
    </row>
    <row r="231" spans="1:14" x14ac:dyDescent="0.25">
      <c r="A231" s="1">
        <v>106300225</v>
      </c>
      <c r="B231" s="1" t="s">
        <v>665</v>
      </c>
      <c r="C231" s="1" t="s">
        <v>666</v>
      </c>
      <c r="D231" s="1" t="s">
        <v>667</v>
      </c>
      <c r="E231" s="1">
        <v>92708</v>
      </c>
      <c r="F231" s="1" t="s">
        <v>668</v>
      </c>
      <c r="G231" s="1" t="s">
        <v>207</v>
      </c>
      <c r="H231" s="1" t="s">
        <v>341</v>
      </c>
      <c r="I231" s="1" t="s">
        <v>341</v>
      </c>
      <c r="J231" s="1" t="s">
        <v>5</v>
      </c>
      <c r="K231" s="1" t="s">
        <v>5</v>
      </c>
      <c r="L231" s="1" t="s">
        <v>1443</v>
      </c>
      <c r="M231" s="1" t="s">
        <v>9</v>
      </c>
      <c r="N231" s="1" t="s">
        <v>1404</v>
      </c>
    </row>
    <row r="232" spans="1:14" x14ac:dyDescent="0.25">
      <c r="A232" s="1">
        <v>106301097</v>
      </c>
      <c r="B232" s="1" t="s">
        <v>669</v>
      </c>
      <c r="C232" s="1" t="s">
        <v>670</v>
      </c>
      <c r="D232" s="1" t="s">
        <v>671</v>
      </c>
      <c r="E232" s="1">
        <v>92804</v>
      </c>
      <c r="F232" s="1" t="s">
        <v>340</v>
      </c>
      <c r="G232" s="1" t="s">
        <v>351</v>
      </c>
      <c r="H232" s="1" t="s">
        <v>373</v>
      </c>
      <c r="I232" s="1" t="s">
        <v>373</v>
      </c>
      <c r="J232" s="1" t="s">
        <v>5</v>
      </c>
      <c r="K232" s="1" t="s">
        <v>5</v>
      </c>
      <c r="L232" s="1" t="s">
        <v>1443</v>
      </c>
      <c r="M232" s="1" t="s">
        <v>9</v>
      </c>
      <c r="N232" s="1" t="s">
        <v>1405</v>
      </c>
    </row>
    <row r="233" spans="1:14" x14ac:dyDescent="0.25">
      <c r="A233" s="1">
        <v>106301098</v>
      </c>
      <c r="B233" s="1" t="s">
        <v>672</v>
      </c>
      <c r="C233" s="1" t="s">
        <v>673</v>
      </c>
      <c r="D233" s="1" t="s">
        <v>671</v>
      </c>
      <c r="E233" s="1">
        <v>92801</v>
      </c>
      <c r="F233" s="1" t="s">
        <v>664</v>
      </c>
      <c r="G233" s="1" t="s">
        <v>351</v>
      </c>
      <c r="H233" s="1" t="s">
        <v>373</v>
      </c>
      <c r="I233" s="1" t="s">
        <v>373</v>
      </c>
      <c r="J233" s="1" t="s">
        <v>5</v>
      </c>
      <c r="K233" s="1" t="s">
        <v>5</v>
      </c>
      <c r="L233" s="1" t="s">
        <v>1443</v>
      </c>
      <c r="M233" s="1" t="s">
        <v>9</v>
      </c>
      <c r="N233" s="1" t="s">
        <v>173</v>
      </c>
    </row>
    <row r="234" spans="1:14" x14ac:dyDescent="0.25">
      <c r="A234" s="1">
        <v>106301127</v>
      </c>
      <c r="B234" s="1" t="s">
        <v>674</v>
      </c>
      <c r="C234" s="1" t="s">
        <v>675</v>
      </c>
      <c r="D234" s="1" t="s">
        <v>676</v>
      </c>
      <c r="E234" s="1">
        <v>92821</v>
      </c>
      <c r="F234" s="1" t="s">
        <v>677</v>
      </c>
      <c r="G234" s="1" t="s">
        <v>295</v>
      </c>
      <c r="H234" s="1" t="s">
        <v>341</v>
      </c>
      <c r="I234" s="1" t="s">
        <v>408</v>
      </c>
      <c r="J234" s="1" t="s">
        <v>5</v>
      </c>
      <c r="K234" s="1" t="s">
        <v>5</v>
      </c>
      <c r="L234" s="1" t="s">
        <v>1443</v>
      </c>
      <c r="M234" s="1" t="s">
        <v>9</v>
      </c>
      <c r="N234" s="1" t="s">
        <v>31</v>
      </c>
    </row>
    <row r="235" spans="1:14" x14ac:dyDescent="0.25">
      <c r="A235" s="1">
        <v>106301140</v>
      </c>
      <c r="B235" s="1" t="s">
        <v>678</v>
      </c>
      <c r="C235" s="1" t="s">
        <v>679</v>
      </c>
      <c r="D235" s="1" t="s">
        <v>663</v>
      </c>
      <c r="E235" s="1">
        <v>92869</v>
      </c>
      <c r="F235" s="1" t="s">
        <v>677</v>
      </c>
      <c r="G235" s="1" t="s">
        <v>312</v>
      </c>
      <c r="H235" s="1" t="s">
        <v>541</v>
      </c>
      <c r="I235" s="1" t="s">
        <v>373</v>
      </c>
      <c r="J235" s="1" t="s">
        <v>5</v>
      </c>
      <c r="K235" s="1" t="s">
        <v>5</v>
      </c>
      <c r="L235" s="1" t="s">
        <v>1443</v>
      </c>
      <c r="M235" s="1" t="s">
        <v>9</v>
      </c>
      <c r="N235" s="1" t="s">
        <v>31</v>
      </c>
    </row>
    <row r="236" spans="1:14" x14ac:dyDescent="0.25">
      <c r="A236" s="1">
        <v>106301155</v>
      </c>
      <c r="B236" s="1" t="s">
        <v>680</v>
      </c>
      <c r="C236" s="1" t="s">
        <v>681</v>
      </c>
      <c r="D236" s="1" t="s">
        <v>682</v>
      </c>
      <c r="E236" s="1">
        <v>92627</v>
      </c>
      <c r="F236" s="1" t="s">
        <v>683</v>
      </c>
      <c r="G236" s="1" t="s">
        <v>312</v>
      </c>
      <c r="H236" s="1" t="s">
        <v>684</v>
      </c>
      <c r="I236" s="1" t="s">
        <v>285</v>
      </c>
      <c r="J236" s="1" t="s">
        <v>5</v>
      </c>
      <c r="K236" s="1" t="s">
        <v>5</v>
      </c>
      <c r="L236" s="1" t="s">
        <v>1443</v>
      </c>
      <c r="M236" s="1" t="s">
        <v>9</v>
      </c>
      <c r="N236" s="1" t="s">
        <v>508</v>
      </c>
    </row>
    <row r="237" spans="1:14" x14ac:dyDescent="0.25">
      <c r="A237" s="1">
        <v>106301167</v>
      </c>
      <c r="B237" s="1" t="s">
        <v>685</v>
      </c>
      <c r="C237" s="1" t="s">
        <v>686</v>
      </c>
      <c r="D237" s="1" t="s">
        <v>687</v>
      </c>
      <c r="E237" s="1">
        <v>92706</v>
      </c>
      <c r="F237" s="1" t="s">
        <v>664</v>
      </c>
      <c r="G237" s="1" t="s">
        <v>351</v>
      </c>
      <c r="H237" s="1" t="s">
        <v>373</v>
      </c>
      <c r="I237" s="1" t="s">
        <v>373</v>
      </c>
      <c r="J237" s="1" t="s">
        <v>5</v>
      </c>
      <c r="K237" s="1" t="s">
        <v>5</v>
      </c>
      <c r="L237" s="1" t="s">
        <v>1443</v>
      </c>
      <c r="M237" s="1" t="s">
        <v>9</v>
      </c>
      <c r="N237" s="1" t="s">
        <v>1405</v>
      </c>
    </row>
    <row r="238" spans="1:14" x14ac:dyDescent="0.25">
      <c r="A238" s="1">
        <v>106301175</v>
      </c>
      <c r="B238" s="1" t="s">
        <v>688</v>
      </c>
      <c r="C238" s="1" t="s">
        <v>689</v>
      </c>
      <c r="D238" s="1" t="s">
        <v>667</v>
      </c>
      <c r="E238" s="1">
        <v>92708</v>
      </c>
      <c r="F238" s="1" t="s">
        <v>668</v>
      </c>
      <c r="G238" s="1" t="s">
        <v>207</v>
      </c>
      <c r="H238" s="1" t="s">
        <v>341</v>
      </c>
      <c r="I238" s="1" t="s">
        <v>341</v>
      </c>
      <c r="J238" s="1" t="s">
        <v>5</v>
      </c>
      <c r="K238" s="1" t="s">
        <v>5</v>
      </c>
      <c r="L238" s="1" t="s">
        <v>1443</v>
      </c>
      <c r="M238" s="1" t="s">
        <v>9</v>
      </c>
      <c r="N238" s="1" t="s">
        <v>362</v>
      </c>
    </row>
    <row r="239" spans="1:14" x14ac:dyDescent="0.25">
      <c r="A239" s="1">
        <v>106301188</v>
      </c>
      <c r="B239" s="1" t="s">
        <v>690</v>
      </c>
      <c r="C239" s="1" t="s">
        <v>691</v>
      </c>
      <c r="D239" s="1" t="s">
        <v>671</v>
      </c>
      <c r="E239" s="1">
        <v>92805</v>
      </c>
      <c r="F239" s="1" t="s">
        <v>664</v>
      </c>
      <c r="G239" s="1" t="s">
        <v>351</v>
      </c>
      <c r="H239" s="1" t="s">
        <v>373</v>
      </c>
      <c r="I239" s="1" t="s">
        <v>373</v>
      </c>
      <c r="J239" s="1" t="s">
        <v>5</v>
      </c>
      <c r="K239" s="1" t="s">
        <v>5</v>
      </c>
      <c r="L239" s="1" t="s">
        <v>1443</v>
      </c>
      <c r="M239" s="1" t="s">
        <v>9</v>
      </c>
      <c r="N239" s="1" t="s">
        <v>31</v>
      </c>
    </row>
    <row r="240" spans="1:14" x14ac:dyDescent="0.25">
      <c r="A240" s="1">
        <v>106301205</v>
      </c>
      <c r="B240" s="1" t="s">
        <v>692</v>
      </c>
      <c r="C240" s="1" t="s">
        <v>693</v>
      </c>
      <c r="D240" s="1" t="s">
        <v>694</v>
      </c>
      <c r="E240" s="1">
        <v>92663</v>
      </c>
      <c r="F240" s="1" t="s">
        <v>695</v>
      </c>
      <c r="G240" s="1" t="s">
        <v>207</v>
      </c>
      <c r="H240" s="1" t="s">
        <v>684</v>
      </c>
      <c r="I240" s="1" t="s">
        <v>285</v>
      </c>
      <c r="J240" s="1" t="s">
        <v>5</v>
      </c>
      <c r="K240" s="1" t="s">
        <v>5</v>
      </c>
      <c r="L240" s="1" t="s">
        <v>1443</v>
      </c>
      <c r="M240" s="1" t="s">
        <v>9</v>
      </c>
      <c r="N240" s="1" t="s">
        <v>1404</v>
      </c>
    </row>
    <row r="241" spans="1:14" x14ac:dyDescent="0.25">
      <c r="A241" s="1">
        <v>106301209</v>
      </c>
      <c r="B241" s="1" t="s">
        <v>696</v>
      </c>
      <c r="C241" s="1" t="s">
        <v>697</v>
      </c>
      <c r="D241" s="1" t="s">
        <v>698</v>
      </c>
      <c r="E241" s="1">
        <v>92647</v>
      </c>
      <c r="F241" s="1" t="s">
        <v>668</v>
      </c>
      <c r="G241" s="1" t="s">
        <v>207</v>
      </c>
      <c r="H241" s="1" t="s">
        <v>684</v>
      </c>
      <c r="I241" s="1" t="s">
        <v>285</v>
      </c>
      <c r="J241" s="1" t="s">
        <v>5</v>
      </c>
      <c r="K241" s="1" t="s">
        <v>5</v>
      </c>
      <c r="L241" s="1" t="s">
        <v>1443</v>
      </c>
      <c r="M241" s="1" t="s">
        <v>9</v>
      </c>
      <c r="N241" s="1" t="s">
        <v>1404</v>
      </c>
    </row>
    <row r="242" spans="1:14" x14ac:dyDescent="0.25">
      <c r="A242" s="1">
        <v>106301234</v>
      </c>
      <c r="B242" s="1" t="s">
        <v>699</v>
      </c>
      <c r="C242" s="1" t="s">
        <v>700</v>
      </c>
      <c r="D242" s="1" t="s">
        <v>701</v>
      </c>
      <c r="E242" s="1">
        <v>90623</v>
      </c>
      <c r="F242" s="1" t="s">
        <v>340</v>
      </c>
      <c r="G242" s="1" t="s">
        <v>207</v>
      </c>
      <c r="H242" s="1" t="s">
        <v>341</v>
      </c>
      <c r="I242" s="1" t="s">
        <v>341</v>
      </c>
      <c r="J242" s="1" t="s">
        <v>5</v>
      </c>
      <c r="K242" s="1" t="s">
        <v>5</v>
      </c>
      <c r="L242" s="1" t="s">
        <v>1443</v>
      </c>
      <c r="M242" s="1" t="s">
        <v>9</v>
      </c>
      <c r="N242" s="1" t="s">
        <v>1404</v>
      </c>
    </row>
    <row r="243" spans="1:14" x14ac:dyDescent="0.25">
      <c r="A243" s="1">
        <v>106301248</v>
      </c>
      <c r="B243" s="1" t="s">
        <v>702</v>
      </c>
      <c r="C243" s="1" t="s">
        <v>703</v>
      </c>
      <c r="D243" s="1" t="s">
        <v>704</v>
      </c>
      <c r="E243" s="1">
        <v>90720</v>
      </c>
      <c r="F243" s="1" t="s">
        <v>668</v>
      </c>
      <c r="G243" s="1" t="s">
        <v>207</v>
      </c>
      <c r="H243" s="1" t="s">
        <v>341</v>
      </c>
      <c r="I243" s="1" t="s">
        <v>408</v>
      </c>
      <c r="J243" s="1" t="s">
        <v>5</v>
      </c>
      <c r="K243" s="1" t="s">
        <v>5</v>
      </c>
      <c r="L243" s="1" t="s">
        <v>1443</v>
      </c>
      <c r="M243" s="1" t="s">
        <v>9</v>
      </c>
      <c r="N243" s="1" t="s">
        <v>362</v>
      </c>
    </row>
    <row r="244" spans="1:14" x14ac:dyDescent="0.25">
      <c r="A244" s="1">
        <v>106301258</v>
      </c>
      <c r="B244" s="1" t="s">
        <v>705</v>
      </c>
      <c r="C244" s="1" t="s">
        <v>706</v>
      </c>
      <c r="D244" s="1" t="s">
        <v>687</v>
      </c>
      <c r="E244" s="1">
        <v>92704</v>
      </c>
      <c r="F244" s="1" t="s">
        <v>664</v>
      </c>
      <c r="G244" s="1" t="s">
        <v>351</v>
      </c>
      <c r="H244" s="1" t="s">
        <v>373</v>
      </c>
      <c r="I244" s="1" t="s">
        <v>285</v>
      </c>
      <c r="J244" s="1" t="s">
        <v>5</v>
      </c>
      <c r="K244" s="1" t="s">
        <v>5</v>
      </c>
      <c r="L244" s="1" t="s">
        <v>1443</v>
      </c>
      <c r="M244" s="1" t="s">
        <v>9</v>
      </c>
      <c r="N244" s="1" t="s">
        <v>31</v>
      </c>
    </row>
    <row r="245" spans="1:14" x14ac:dyDescent="0.25">
      <c r="A245" s="1">
        <v>106301262</v>
      </c>
      <c r="B245" s="1" t="s">
        <v>707</v>
      </c>
      <c r="C245" s="1" t="s">
        <v>708</v>
      </c>
      <c r="D245" s="1" t="s">
        <v>709</v>
      </c>
      <c r="E245" s="1">
        <v>92691</v>
      </c>
      <c r="F245" s="1" t="s">
        <v>710</v>
      </c>
      <c r="G245" s="1" t="s">
        <v>307</v>
      </c>
      <c r="H245" s="1" t="s">
        <v>541</v>
      </c>
      <c r="I245" s="1" t="s">
        <v>684</v>
      </c>
      <c r="J245" s="1" t="s">
        <v>5</v>
      </c>
      <c r="K245" s="1" t="s">
        <v>5</v>
      </c>
      <c r="L245" s="1" t="s">
        <v>46</v>
      </c>
      <c r="M245" s="1" t="s">
        <v>9</v>
      </c>
      <c r="N245" s="1" t="s">
        <v>1404</v>
      </c>
    </row>
    <row r="246" spans="1:14" x14ac:dyDescent="0.25">
      <c r="A246" s="1">
        <v>106301279</v>
      </c>
      <c r="B246" s="1" t="s">
        <v>711</v>
      </c>
      <c r="C246" s="1" t="s">
        <v>712</v>
      </c>
      <c r="D246" s="1" t="s">
        <v>663</v>
      </c>
      <c r="E246" s="1">
        <v>92868</v>
      </c>
      <c r="F246" s="1" t="s">
        <v>664</v>
      </c>
      <c r="G246" s="1" t="s">
        <v>351</v>
      </c>
      <c r="H246" s="1" t="s">
        <v>373</v>
      </c>
      <c r="I246" s="1" t="s">
        <v>373</v>
      </c>
      <c r="J246" s="1" t="s">
        <v>4</v>
      </c>
      <c r="K246" s="1" t="s">
        <v>5</v>
      </c>
      <c r="L246" s="1" t="s">
        <v>19</v>
      </c>
      <c r="M246" s="1" t="s">
        <v>9</v>
      </c>
      <c r="N246" s="1" t="s">
        <v>362</v>
      </c>
    </row>
    <row r="247" spans="1:14" x14ac:dyDescent="0.25">
      <c r="A247" s="1">
        <v>106301283</v>
      </c>
      <c r="B247" s="1" t="s">
        <v>713</v>
      </c>
      <c r="C247" s="1" t="s">
        <v>714</v>
      </c>
      <c r="D247" s="1" t="s">
        <v>715</v>
      </c>
      <c r="E247" s="1" t="s">
        <v>716</v>
      </c>
      <c r="F247" s="1" t="s">
        <v>668</v>
      </c>
      <c r="G247" s="1" t="s">
        <v>351</v>
      </c>
      <c r="H247" s="1" t="s">
        <v>341</v>
      </c>
      <c r="I247" s="1" t="s">
        <v>341</v>
      </c>
      <c r="J247" s="1" t="s">
        <v>5</v>
      </c>
      <c r="K247" s="1" t="s">
        <v>5</v>
      </c>
      <c r="L247" s="1" t="s">
        <v>1443</v>
      </c>
      <c r="M247" s="1" t="s">
        <v>9</v>
      </c>
      <c r="N247" s="1" t="s">
        <v>1405</v>
      </c>
    </row>
    <row r="248" spans="1:14" x14ac:dyDescent="0.25">
      <c r="A248" s="1">
        <v>106301297</v>
      </c>
      <c r="B248" s="1" t="s">
        <v>717</v>
      </c>
      <c r="C248" s="1" t="s">
        <v>718</v>
      </c>
      <c r="D248" s="1" t="s">
        <v>719</v>
      </c>
      <c r="E248" s="1">
        <v>92870</v>
      </c>
      <c r="F248" s="1" t="s">
        <v>677</v>
      </c>
      <c r="G248" s="1" t="s">
        <v>312</v>
      </c>
      <c r="H248" s="1" t="s">
        <v>341</v>
      </c>
      <c r="I248" s="1" t="s">
        <v>373</v>
      </c>
      <c r="J248" s="1" t="s">
        <v>5</v>
      </c>
      <c r="K248" s="1" t="s">
        <v>5</v>
      </c>
      <c r="L248" s="1" t="s">
        <v>1443</v>
      </c>
      <c r="M248" s="1" t="s">
        <v>9</v>
      </c>
      <c r="N248" s="1" t="s">
        <v>362</v>
      </c>
    </row>
    <row r="249" spans="1:14" x14ac:dyDescent="0.25">
      <c r="A249" s="1">
        <v>106301317</v>
      </c>
      <c r="B249" s="1" t="s">
        <v>720</v>
      </c>
      <c r="C249" s="1" t="s">
        <v>721</v>
      </c>
      <c r="D249" s="1" t="s">
        <v>722</v>
      </c>
      <c r="E249" s="1">
        <v>92653</v>
      </c>
      <c r="F249" s="1" t="s">
        <v>695</v>
      </c>
      <c r="G249" s="1" t="s">
        <v>307</v>
      </c>
      <c r="H249" s="1" t="s">
        <v>541</v>
      </c>
      <c r="I249" s="1" t="s">
        <v>684</v>
      </c>
      <c r="J249" s="1" t="s">
        <v>5</v>
      </c>
      <c r="K249" s="1" t="s">
        <v>5</v>
      </c>
      <c r="L249" s="1" t="s">
        <v>1443</v>
      </c>
      <c r="M249" s="1" t="s">
        <v>9</v>
      </c>
      <c r="N249" s="1" t="s">
        <v>1404</v>
      </c>
    </row>
    <row r="250" spans="1:14" x14ac:dyDescent="0.25">
      <c r="A250" s="1">
        <v>106301337</v>
      </c>
      <c r="B250" s="1" t="s">
        <v>723</v>
      </c>
      <c r="C250" s="1" t="s">
        <v>724</v>
      </c>
      <c r="D250" s="1" t="s">
        <v>725</v>
      </c>
      <c r="E250" s="1">
        <v>92651</v>
      </c>
      <c r="F250" s="1" t="s">
        <v>695</v>
      </c>
      <c r="G250" s="1" t="s">
        <v>207</v>
      </c>
      <c r="H250" s="1" t="s">
        <v>684</v>
      </c>
      <c r="I250" s="1" t="s">
        <v>684</v>
      </c>
      <c r="J250" s="1" t="s">
        <v>5</v>
      </c>
      <c r="K250" s="1" t="s">
        <v>5</v>
      </c>
      <c r="L250" s="1" t="s">
        <v>1443</v>
      </c>
      <c r="M250" s="1" t="s">
        <v>9</v>
      </c>
      <c r="N250" s="1" t="s">
        <v>1404</v>
      </c>
    </row>
    <row r="251" spans="1:14" x14ac:dyDescent="0.25">
      <c r="A251" s="1">
        <v>106301340</v>
      </c>
      <c r="B251" s="1" t="s">
        <v>726</v>
      </c>
      <c r="C251" s="1" t="s">
        <v>727</v>
      </c>
      <c r="D251" s="1" t="s">
        <v>663</v>
      </c>
      <c r="E251" s="1">
        <v>92868</v>
      </c>
      <c r="F251" s="1" t="s">
        <v>664</v>
      </c>
      <c r="G251" s="1" t="s">
        <v>351</v>
      </c>
      <c r="H251" s="1" t="s">
        <v>373</v>
      </c>
      <c r="I251" s="1" t="s">
        <v>373</v>
      </c>
      <c r="J251" s="1" t="s">
        <v>5</v>
      </c>
      <c r="K251" s="1" t="s">
        <v>5</v>
      </c>
      <c r="L251" s="1" t="s">
        <v>1443</v>
      </c>
      <c r="M251" s="1" t="s">
        <v>9</v>
      </c>
      <c r="N251" s="1" t="s">
        <v>1404</v>
      </c>
    </row>
    <row r="252" spans="1:14" x14ac:dyDescent="0.25">
      <c r="A252" s="1">
        <v>106301342</v>
      </c>
      <c r="B252" s="1" t="s">
        <v>728</v>
      </c>
      <c r="C252" s="1" t="s">
        <v>729</v>
      </c>
      <c r="D252" s="1" t="s">
        <v>730</v>
      </c>
      <c r="E252" s="1">
        <v>92835</v>
      </c>
      <c r="F252" s="1" t="s">
        <v>677</v>
      </c>
      <c r="G252" s="1" t="s">
        <v>312</v>
      </c>
      <c r="H252" s="1" t="s">
        <v>341</v>
      </c>
      <c r="I252" s="1" t="s">
        <v>341</v>
      </c>
      <c r="J252" s="1" t="s">
        <v>5</v>
      </c>
      <c r="K252" s="1" t="s">
        <v>5</v>
      </c>
      <c r="L252" s="1" t="s">
        <v>1443</v>
      </c>
      <c r="M252" s="1" t="s">
        <v>9</v>
      </c>
      <c r="N252" s="1" t="s">
        <v>1404</v>
      </c>
    </row>
    <row r="253" spans="1:14" x14ac:dyDescent="0.25">
      <c r="A253" s="1">
        <v>106301357</v>
      </c>
      <c r="B253" s="1" t="s">
        <v>731</v>
      </c>
      <c r="C253" s="1" t="s">
        <v>732</v>
      </c>
      <c r="D253" s="1" t="s">
        <v>733</v>
      </c>
      <c r="E253" s="1">
        <v>92780</v>
      </c>
      <c r="F253" s="1" t="s">
        <v>683</v>
      </c>
      <c r="G253" s="1" t="s">
        <v>312</v>
      </c>
      <c r="H253" s="1" t="s">
        <v>541</v>
      </c>
      <c r="I253" s="1" t="s">
        <v>684</v>
      </c>
      <c r="J253" s="1" t="s">
        <v>5</v>
      </c>
      <c r="K253" s="1" t="s">
        <v>5</v>
      </c>
      <c r="L253" s="1" t="s">
        <v>1443</v>
      </c>
      <c r="M253" s="1" t="s">
        <v>9</v>
      </c>
      <c r="N253" s="1" t="s">
        <v>31</v>
      </c>
    </row>
    <row r="254" spans="1:14" x14ac:dyDescent="0.25">
      <c r="A254" s="1">
        <v>106301379</v>
      </c>
      <c r="B254" s="1" t="s">
        <v>734</v>
      </c>
      <c r="C254" s="1" t="s">
        <v>735</v>
      </c>
      <c r="D254" s="1" t="s">
        <v>671</v>
      </c>
      <c r="E254" s="1">
        <v>92804</v>
      </c>
      <c r="F254" s="1" t="s">
        <v>340</v>
      </c>
      <c r="G254" s="1" t="s">
        <v>351</v>
      </c>
      <c r="H254" s="1" t="s">
        <v>373</v>
      </c>
      <c r="I254" s="1" t="s">
        <v>373</v>
      </c>
      <c r="J254" s="1" t="s">
        <v>5</v>
      </c>
      <c r="K254" s="1" t="s">
        <v>5</v>
      </c>
      <c r="L254" s="1" t="s">
        <v>1443</v>
      </c>
      <c r="M254" s="1" t="s">
        <v>9</v>
      </c>
      <c r="N254" s="1" t="s">
        <v>1405</v>
      </c>
    </row>
    <row r="255" spans="1:14" x14ac:dyDescent="0.25">
      <c r="A255" s="1">
        <v>106301380</v>
      </c>
      <c r="B255" s="1" t="s">
        <v>736</v>
      </c>
      <c r="C255" s="1" t="s">
        <v>737</v>
      </c>
      <c r="D255" s="1" t="s">
        <v>738</v>
      </c>
      <c r="E255" s="1">
        <v>92683</v>
      </c>
      <c r="F255" s="1" t="s">
        <v>668</v>
      </c>
      <c r="G255" s="1" t="s">
        <v>207</v>
      </c>
      <c r="H255" s="1" t="s">
        <v>341</v>
      </c>
      <c r="I255" s="1" t="s">
        <v>341</v>
      </c>
      <c r="J255" s="1" t="s">
        <v>5</v>
      </c>
      <c r="K255" s="1" t="s">
        <v>5</v>
      </c>
      <c r="L255" s="1" t="s">
        <v>1443</v>
      </c>
      <c r="M255" s="1" t="s">
        <v>9</v>
      </c>
      <c r="N255" s="1" t="s">
        <v>1405</v>
      </c>
    </row>
    <row r="256" spans="1:14" x14ac:dyDescent="0.25">
      <c r="A256" s="1">
        <v>106301566</v>
      </c>
      <c r="B256" s="1" t="s">
        <v>739</v>
      </c>
      <c r="C256" s="1" t="s">
        <v>740</v>
      </c>
      <c r="D256" s="1" t="s">
        <v>687</v>
      </c>
      <c r="E256" s="1">
        <v>92705</v>
      </c>
      <c r="F256" s="1" t="s">
        <v>664</v>
      </c>
      <c r="G256" s="1" t="s">
        <v>351</v>
      </c>
      <c r="H256" s="1" t="s">
        <v>373</v>
      </c>
      <c r="I256" s="1" t="s">
        <v>373</v>
      </c>
      <c r="J256" s="1" t="s">
        <v>5</v>
      </c>
      <c r="K256" s="1" t="s">
        <v>5</v>
      </c>
      <c r="L256" s="1" t="s">
        <v>46</v>
      </c>
      <c r="M256" s="1" t="s">
        <v>9</v>
      </c>
      <c r="N256" s="1" t="s">
        <v>31</v>
      </c>
    </row>
    <row r="257" spans="1:14" x14ac:dyDescent="0.25">
      <c r="A257" s="1">
        <v>106304039</v>
      </c>
      <c r="B257" s="1" t="s">
        <v>688</v>
      </c>
      <c r="C257" s="1" t="s">
        <v>741</v>
      </c>
      <c r="D257" s="1" t="s">
        <v>667</v>
      </c>
      <c r="E257" s="1">
        <v>92708</v>
      </c>
      <c r="F257" s="1" t="s">
        <v>668</v>
      </c>
      <c r="G257" s="1" t="s">
        <v>207</v>
      </c>
      <c r="H257" s="1" t="s">
        <v>341</v>
      </c>
      <c r="I257" s="1" t="s">
        <v>341</v>
      </c>
      <c r="J257" s="1" t="s">
        <v>5</v>
      </c>
      <c r="K257" s="1" t="s">
        <v>5</v>
      </c>
      <c r="L257" s="1" t="s">
        <v>1443</v>
      </c>
      <c r="M257" s="1" t="s">
        <v>9</v>
      </c>
      <c r="N257" s="1" t="s">
        <v>362</v>
      </c>
    </row>
    <row r="258" spans="1:14" x14ac:dyDescent="0.25">
      <c r="A258" s="1">
        <v>106304045</v>
      </c>
      <c r="B258" s="1" t="s">
        <v>742</v>
      </c>
      <c r="C258" s="1" t="s">
        <v>743</v>
      </c>
      <c r="D258" s="1" t="s">
        <v>744</v>
      </c>
      <c r="E258" s="1">
        <v>92618</v>
      </c>
      <c r="F258" s="1" t="s">
        <v>683</v>
      </c>
      <c r="G258" s="1" t="s">
        <v>312</v>
      </c>
      <c r="H258" s="1" t="s">
        <v>684</v>
      </c>
      <c r="I258" s="1" t="s">
        <v>684</v>
      </c>
      <c r="J258" s="1" t="s">
        <v>5</v>
      </c>
      <c r="K258" s="1" t="s">
        <v>5</v>
      </c>
      <c r="L258" s="1" t="s">
        <v>1443</v>
      </c>
      <c r="M258" s="1" t="s">
        <v>9</v>
      </c>
      <c r="N258" s="1" t="s">
        <v>1404</v>
      </c>
    </row>
    <row r="259" spans="1:14" x14ac:dyDescent="0.25">
      <c r="A259" s="1">
        <v>106304113</v>
      </c>
      <c r="B259" s="1" t="s">
        <v>745</v>
      </c>
      <c r="C259" s="1" t="s">
        <v>746</v>
      </c>
      <c r="D259" s="1" t="s">
        <v>709</v>
      </c>
      <c r="E259" s="1">
        <v>92691</v>
      </c>
      <c r="F259" s="1" t="s">
        <v>710</v>
      </c>
      <c r="G259" s="1" t="s">
        <v>307</v>
      </c>
      <c r="H259" s="1" t="s">
        <v>541</v>
      </c>
      <c r="I259" s="1" t="s">
        <v>684</v>
      </c>
      <c r="J259" s="1" t="s">
        <v>5</v>
      </c>
      <c r="K259" s="1" t="s">
        <v>5</v>
      </c>
      <c r="L259" s="1" t="s">
        <v>1443</v>
      </c>
      <c r="M259" s="1" t="s">
        <v>9</v>
      </c>
      <c r="N259" s="1" t="s">
        <v>1404</v>
      </c>
    </row>
    <row r="260" spans="1:14" x14ac:dyDescent="0.25">
      <c r="A260" s="1">
        <v>106304159</v>
      </c>
      <c r="B260" s="1" t="s">
        <v>747</v>
      </c>
      <c r="C260" s="1" t="s">
        <v>748</v>
      </c>
      <c r="D260" s="1" t="s">
        <v>663</v>
      </c>
      <c r="E260" s="1">
        <v>92866</v>
      </c>
      <c r="F260" s="1" t="s">
        <v>664</v>
      </c>
      <c r="G260" s="1" t="s">
        <v>312</v>
      </c>
      <c r="H260" s="1" t="s">
        <v>541</v>
      </c>
      <c r="I260" s="1" t="s">
        <v>373</v>
      </c>
      <c r="J260" s="1" t="s">
        <v>5</v>
      </c>
      <c r="K260" s="1" t="s">
        <v>5</v>
      </c>
      <c r="L260" s="1" t="s">
        <v>1443</v>
      </c>
      <c r="M260" s="1" t="s">
        <v>9</v>
      </c>
      <c r="N260" s="1" t="s">
        <v>1443</v>
      </c>
    </row>
    <row r="261" spans="1:14" x14ac:dyDescent="0.25">
      <c r="A261" s="1">
        <v>106304306</v>
      </c>
      <c r="B261" s="1" t="s">
        <v>749</v>
      </c>
      <c r="C261" s="1" t="s">
        <v>750</v>
      </c>
      <c r="D261" s="1" t="s">
        <v>744</v>
      </c>
      <c r="E261" s="1">
        <v>92618</v>
      </c>
      <c r="F261" s="1" t="s">
        <v>683</v>
      </c>
      <c r="G261" s="1" t="s">
        <v>312</v>
      </c>
      <c r="H261" s="1" t="s">
        <v>684</v>
      </c>
      <c r="I261" s="1" t="s">
        <v>684</v>
      </c>
      <c r="J261" s="1" t="s">
        <v>5</v>
      </c>
      <c r="K261" s="1" t="s">
        <v>5</v>
      </c>
      <c r="L261" s="1" t="s">
        <v>1443</v>
      </c>
      <c r="M261" s="1" t="s">
        <v>9</v>
      </c>
      <c r="N261" s="1" t="s">
        <v>1404</v>
      </c>
    </row>
    <row r="262" spans="1:14" x14ac:dyDescent="0.25">
      <c r="A262" s="1">
        <v>106304409</v>
      </c>
      <c r="B262" s="1" t="s">
        <v>751</v>
      </c>
      <c r="C262" s="1" t="s">
        <v>752</v>
      </c>
      <c r="D262" s="1" t="s">
        <v>671</v>
      </c>
      <c r="E262" s="1">
        <v>92806</v>
      </c>
      <c r="F262" s="1" t="s">
        <v>677</v>
      </c>
      <c r="G262" s="1" t="s">
        <v>312</v>
      </c>
      <c r="H262" s="1" t="s">
        <v>541</v>
      </c>
      <c r="I262" s="1" t="s">
        <v>307</v>
      </c>
      <c r="J262" s="1" t="s">
        <v>4</v>
      </c>
      <c r="K262" s="1" t="s">
        <v>5</v>
      </c>
      <c r="L262" s="1" t="s">
        <v>1443</v>
      </c>
      <c r="M262" s="1" t="s">
        <v>9</v>
      </c>
      <c r="N262" s="1" t="s">
        <v>1404</v>
      </c>
    </row>
    <row r="263" spans="1:14" x14ac:dyDescent="0.25">
      <c r="A263" s="1">
        <v>106304460</v>
      </c>
      <c r="B263" s="1" t="s">
        <v>753</v>
      </c>
      <c r="C263" s="1" t="s">
        <v>754</v>
      </c>
      <c r="D263" s="1" t="s">
        <v>744</v>
      </c>
      <c r="E263" s="1">
        <v>92618</v>
      </c>
      <c r="F263" s="1" t="s">
        <v>683</v>
      </c>
      <c r="G263" s="1" t="s">
        <v>312</v>
      </c>
      <c r="H263" s="1" t="s">
        <v>684</v>
      </c>
      <c r="I263" s="1" t="s">
        <v>684</v>
      </c>
      <c r="J263" s="1" t="s">
        <v>5</v>
      </c>
      <c r="K263" s="1" t="s">
        <v>5</v>
      </c>
      <c r="L263" s="1" t="s">
        <v>1443</v>
      </c>
      <c r="M263" s="1" t="s">
        <v>9</v>
      </c>
      <c r="N263" s="1" t="s">
        <v>1405</v>
      </c>
    </row>
    <row r="264" spans="1:14" x14ac:dyDescent="0.25">
      <c r="A264" s="1">
        <v>106304583</v>
      </c>
      <c r="B264" s="1" t="s">
        <v>755</v>
      </c>
      <c r="C264" s="1" t="s">
        <v>756</v>
      </c>
      <c r="D264" s="1" t="s">
        <v>757</v>
      </c>
      <c r="E264" s="1">
        <v>92656</v>
      </c>
      <c r="F264" s="1" t="s">
        <v>695</v>
      </c>
      <c r="G264" s="1" t="s">
        <v>312</v>
      </c>
      <c r="H264" s="1" t="s">
        <v>541</v>
      </c>
      <c r="I264" s="1" t="s">
        <v>684</v>
      </c>
      <c r="J264" s="1" t="s">
        <v>5</v>
      </c>
      <c r="K264" s="1" t="s">
        <v>5</v>
      </c>
      <c r="L264" s="1" t="s">
        <v>1443</v>
      </c>
      <c r="M264" s="1" t="s">
        <v>55</v>
      </c>
      <c r="N264" s="1" t="s">
        <v>1405</v>
      </c>
    </row>
    <row r="265" spans="1:14" x14ac:dyDescent="0.25">
      <c r="A265" s="1">
        <v>106304585</v>
      </c>
      <c r="B265" s="1" t="s">
        <v>758</v>
      </c>
      <c r="C265" s="1" t="s">
        <v>759</v>
      </c>
      <c r="D265" s="1" t="s">
        <v>733</v>
      </c>
      <c r="E265" s="1">
        <v>92782</v>
      </c>
      <c r="F265" s="1" t="s">
        <v>683</v>
      </c>
      <c r="G265" s="1" t="s">
        <v>312</v>
      </c>
      <c r="H265" s="1" t="s">
        <v>541</v>
      </c>
      <c r="I265" s="1" t="s">
        <v>684</v>
      </c>
      <c r="J265" s="1" t="s">
        <v>5</v>
      </c>
      <c r="K265" s="1" t="s">
        <v>5</v>
      </c>
      <c r="L265" s="1" t="s">
        <v>1443</v>
      </c>
      <c r="M265" s="1" t="s">
        <v>9</v>
      </c>
      <c r="N265" s="1" t="s">
        <v>173</v>
      </c>
    </row>
    <row r="266" spans="1:14" x14ac:dyDescent="0.25">
      <c r="A266" s="1">
        <v>106304589</v>
      </c>
      <c r="B266" s="1" t="s">
        <v>760</v>
      </c>
      <c r="C266" s="1" t="s">
        <v>761</v>
      </c>
      <c r="D266" s="1" t="s">
        <v>757</v>
      </c>
      <c r="E266" s="1">
        <v>92656</v>
      </c>
      <c r="F266" s="1" t="s">
        <v>695</v>
      </c>
      <c r="G266" s="1" t="s">
        <v>312</v>
      </c>
      <c r="H266" s="1" t="s">
        <v>541</v>
      </c>
      <c r="I266" s="1" t="s">
        <v>684</v>
      </c>
      <c r="J266" s="1" t="s">
        <v>5</v>
      </c>
      <c r="K266" s="1" t="s">
        <v>5</v>
      </c>
      <c r="L266" s="1" t="s">
        <v>1443</v>
      </c>
      <c r="M266" s="1" t="s">
        <v>58</v>
      </c>
      <c r="N266" s="1" t="s">
        <v>1405</v>
      </c>
    </row>
    <row r="267" spans="1:14" x14ac:dyDescent="0.25">
      <c r="A267" s="1">
        <v>106310791</v>
      </c>
      <c r="B267" s="1" t="s">
        <v>763</v>
      </c>
      <c r="C267" s="1" t="s">
        <v>764</v>
      </c>
      <c r="D267" s="1" t="s">
        <v>765</v>
      </c>
      <c r="E267" s="1">
        <v>95602</v>
      </c>
      <c r="F267" s="1" t="s">
        <v>42</v>
      </c>
      <c r="G267" s="1" t="s">
        <v>78</v>
      </c>
      <c r="H267" s="1" t="s">
        <v>83</v>
      </c>
      <c r="I267" s="1" t="s">
        <v>83</v>
      </c>
      <c r="J267" s="1" t="s">
        <v>5</v>
      </c>
      <c r="K267" s="1" t="s">
        <v>5</v>
      </c>
      <c r="L267" s="1" t="s">
        <v>1443</v>
      </c>
      <c r="M267" s="1" t="s">
        <v>9</v>
      </c>
      <c r="N267" s="1" t="s">
        <v>1404</v>
      </c>
    </row>
    <row r="268" spans="1:14" x14ac:dyDescent="0.25">
      <c r="A268" s="1">
        <v>106311000</v>
      </c>
      <c r="B268" s="1" t="s">
        <v>766</v>
      </c>
      <c r="C268" s="1" t="s">
        <v>767</v>
      </c>
      <c r="D268" s="1" t="s">
        <v>768</v>
      </c>
      <c r="E268" s="1">
        <v>95661</v>
      </c>
      <c r="F268" s="1" t="s">
        <v>42</v>
      </c>
      <c r="G268" s="1" t="s">
        <v>769</v>
      </c>
      <c r="H268" s="1" t="s">
        <v>83</v>
      </c>
      <c r="I268" s="1" t="s">
        <v>769</v>
      </c>
      <c r="J268" s="1" t="s">
        <v>5</v>
      </c>
      <c r="K268" s="1" t="s">
        <v>5</v>
      </c>
      <c r="L268" s="1" t="s">
        <v>46</v>
      </c>
      <c r="M268" s="1" t="s">
        <v>9</v>
      </c>
      <c r="N268" s="1" t="s">
        <v>1404</v>
      </c>
    </row>
    <row r="269" spans="1:14" x14ac:dyDescent="0.25">
      <c r="A269" s="1">
        <v>106314024</v>
      </c>
      <c r="B269" s="1" t="s">
        <v>770</v>
      </c>
      <c r="C269" s="1" t="s">
        <v>771</v>
      </c>
      <c r="D269" s="1" t="s">
        <v>768</v>
      </c>
      <c r="E269" s="1">
        <v>95661</v>
      </c>
      <c r="F269" s="1" t="s">
        <v>42</v>
      </c>
      <c r="G269" s="1" t="s">
        <v>769</v>
      </c>
      <c r="H269" s="1" t="s">
        <v>83</v>
      </c>
      <c r="I269" s="1" t="s">
        <v>769</v>
      </c>
      <c r="J269" s="1" t="s">
        <v>5</v>
      </c>
      <c r="K269" s="1" t="s">
        <v>5</v>
      </c>
      <c r="L269" s="1" t="s">
        <v>1443</v>
      </c>
      <c r="M269" s="1" t="s">
        <v>9</v>
      </c>
      <c r="N269" s="1" t="s">
        <v>1404</v>
      </c>
    </row>
    <row r="270" spans="1:14" x14ac:dyDescent="0.25">
      <c r="A270" s="1">
        <v>106314029</v>
      </c>
      <c r="B270" s="1" t="s">
        <v>772</v>
      </c>
      <c r="C270" s="1" t="s">
        <v>773</v>
      </c>
      <c r="D270" s="1" t="s">
        <v>768</v>
      </c>
      <c r="E270" s="1">
        <v>95678</v>
      </c>
      <c r="F270" s="1" t="s">
        <v>42</v>
      </c>
      <c r="G270" s="1" t="s">
        <v>769</v>
      </c>
      <c r="H270" s="1" t="s">
        <v>83</v>
      </c>
      <c r="I270" s="1" t="s">
        <v>769</v>
      </c>
      <c r="J270" s="1" t="s">
        <v>5</v>
      </c>
      <c r="K270" s="1" t="s">
        <v>5</v>
      </c>
      <c r="L270" s="1" t="s">
        <v>1443</v>
      </c>
      <c r="M270" s="1" t="s">
        <v>65</v>
      </c>
      <c r="N270" s="1" t="s">
        <v>1405</v>
      </c>
    </row>
    <row r="271" spans="1:14" x14ac:dyDescent="0.25">
      <c r="A271" s="1">
        <v>106320859</v>
      </c>
      <c r="B271" s="1" t="s">
        <v>776</v>
      </c>
      <c r="C271" s="1" t="s">
        <v>777</v>
      </c>
      <c r="D271" s="1" t="s">
        <v>778</v>
      </c>
      <c r="E271" s="1">
        <v>96122</v>
      </c>
      <c r="F271" s="1" t="s">
        <v>78</v>
      </c>
      <c r="G271" s="1" t="s">
        <v>78</v>
      </c>
      <c r="H271" s="1" t="s">
        <v>83</v>
      </c>
      <c r="I271" s="1" t="s">
        <v>78</v>
      </c>
      <c r="J271" s="1" t="s">
        <v>5</v>
      </c>
      <c r="K271" s="1" t="s">
        <v>4</v>
      </c>
      <c r="L271" s="1" t="s">
        <v>1443</v>
      </c>
      <c r="M271" s="1" t="s">
        <v>9</v>
      </c>
      <c r="N271" s="1" t="s">
        <v>48</v>
      </c>
    </row>
    <row r="272" spans="1:14" x14ac:dyDescent="0.25">
      <c r="A272" s="1">
        <v>106320986</v>
      </c>
      <c r="B272" s="1" t="s">
        <v>779</v>
      </c>
      <c r="C272" s="1" t="s">
        <v>780</v>
      </c>
      <c r="D272" s="1" t="s">
        <v>781</v>
      </c>
      <c r="E272" s="1">
        <v>95971</v>
      </c>
      <c r="F272" s="1" t="s">
        <v>78</v>
      </c>
      <c r="G272" s="1" t="s">
        <v>78</v>
      </c>
      <c r="H272" s="1" t="s">
        <v>83</v>
      </c>
      <c r="I272" s="1" t="s">
        <v>78</v>
      </c>
      <c r="J272" s="1" t="s">
        <v>5</v>
      </c>
      <c r="K272" s="1" t="s">
        <v>4</v>
      </c>
      <c r="L272" s="1" t="s">
        <v>1443</v>
      </c>
      <c r="M272" s="1" t="s">
        <v>9</v>
      </c>
      <c r="N272" s="1" t="s">
        <v>48</v>
      </c>
    </row>
    <row r="273" spans="1:14" x14ac:dyDescent="0.25">
      <c r="A273" s="1">
        <v>106321016</v>
      </c>
      <c r="B273" s="1" t="s">
        <v>782</v>
      </c>
      <c r="C273" s="1" t="s">
        <v>783</v>
      </c>
      <c r="D273" s="1" t="s">
        <v>784</v>
      </c>
      <c r="E273" s="1">
        <v>96020</v>
      </c>
      <c r="F273" s="1" t="s">
        <v>78</v>
      </c>
      <c r="G273" s="1" t="s">
        <v>78</v>
      </c>
      <c r="H273" s="1" t="s">
        <v>83</v>
      </c>
      <c r="I273" s="1" t="s">
        <v>78</v>
      </c>
      <c r="J273" s="1" t="s">
        <v>5</v>
      </c>
      <c r="K273" s="1" t="s">
        <v>4</v>
      </c>
      <c r="L273" s="1" t="s">
        <v>134</v>
      </c>
      <c r="M273" s="1" t="s">
        <v>9</v>
      </c>
      <c r="N273" s="1" t="s">
        <v>48</v>
      </c>
    </row>
    <row r="274" spans="1:14" x14ac:dyDescent="0.25">
      <c r="A274" s="1">
        <v>106330120</v>
      </c>
      <c r="B274" s="1" t="s">
        <v>785</v>
      </c>
      <c r="C274" s="1" t="s">
        <v>786</v>
      </c>
      <c r="D274" s="1" t="s">
        <v>787</v>
      </c>
      <c r="E274" s="1">
        <v>92270</v>
      </c>
      <c r="F274" s="1" t="s">
        <v>684</v>
      </c>
      <c r="G274" s="1" t="s">
        <v>638</v>
      </c>
      <c r="H274" s="1" t="s">
        <v>408</v>
      </c>
      <c r="I274" s="1" t="s">
        <v>208</v>
      </c>
      <c r="J274" s="1" t="s">
        <v>5</v>
      </c>
      <c r="K274" s="1" t="s">
        <v>5</v>
      </c>
      <c r="L274" s="1" t="s">
        <v>1443</v>
      </c>
      <c r="M274" s="1" t="s">
        <v>55</v>
      </c>
      <c r="N274" s="1" t="s">
        <v>1404</v>
      </c>
    </row>
    <row r="275" spans="1:14" x14ac:dyDescent="0.25">
      <c r="A275" s="1">
        <v>106331145</v>
      </c>
      <c r="B275" s="1" t="s">
        <v>788</v>
      </c>
      <c r="C275" s="1" t="s">
        <v>789</v>
      </c>
      <c r="D275" s="1" t="s">
        <v>762</v>
      </c>
      <c r="E275" s="1">
        <v>92879</v>
      </c>
      <c r="F275" s="1" t="s">
        <v>790</v>
      </c>
      <c r="G275" s="1" t="s">
        <v>231</v>
      </c>
      <c r="H275" s="1" t="s">
        <v>408</v>
      </c>
      <c r="I275" s="1" t="s">
        <v>541</v>
      </c>
      <c r="J275" s="1" t="s">
        <v>5</v>
      </c>
      <c r="K275" s="1" t="s">
        <v>5</v>
      </c>
      <c r="L275" s="1" t="s">
        <v>1443</v>
      </c>
      <c r="M275" s="1" t="s">
        <v>9</v>
      </c>
      <c r="N275" s="1" t="s">
        <v>31</v>
      </c>
    </row>
    <row r="276" spans="1:14" x14ac:dyDescent="0.25">
      <c r="A276" s="1">
        <v>106331152</v>
      </c>
      <c r="B276" s="1" t="s">
        <v>791</v>
      </c>
      <c r="C276" s="1" t="s">
        <v>792</v>
      </c>
      <c r="D276" s="1" t="s">
        <v>762</v>
      </c>
      <c r="E276" s="1">
        <v>92882</v>
      </c>
      <c r="F276" s="1" t="s">
        <v>793</v>
      </c>
      <c r="G276" s="1" t="s">
        <v>156</v>
      </c>
      <c r="H276" s="1" t="s">
        <v>408</v>
      </c>
      <c r="I276" s="1" t="s">
        <v>221</v>
      </c>
      <c r="J276" s="1" t="s">
        <v>5</v>
      </c>
      <c r="K276" s="1" t="s">
        <v>5</v>
      </c>
      <c r="L276" s="1" t="s">
        <v>1443</v>
      </c>
      <c r="M276" s="1" t="s">
        <v>9</v>
      </c>
      <c r="N276" s="1" t="s">
        <v>31</v>
      </c>
    </row>
    <row r="277" spans="1:14" x14ac:dyDescent="0.25">
      <c r="A277" s="1">
        <v>106331164</v>
      </c>
      <c r="B277" s="1" t="s">
        <v>794</v>
      </c>
      <c r="C277" s="1" t="s">
        <v>795</v>
      </c>
      <c r="D277" s="1" t="s">
        <v>796</v>
      </c>
      <c r="E277" s="1">
        <v>92262</v>
      </c>
      <c r="F277" s="1" t="s">
        <v>684</v>
      </c>
      <c r="G277" s="1" t="s">
        <v>638</v>
      </c>
      <c r="H277" s="1" t="s">
        <v>408</v>
      </c>
      <c r="I277" s="1" t="s">
        <v>289</v>
      </c>
      <c r="J277" s="1" t="s">
        <v>5</v>
      </c>
      <c r="K277" s="1" t="s">
        <v>5</v>
      </c>
      <c r="L277" s="1" t="s">
        <v>46</v>
      </c>
      <c r="M277" s="1" t="s">
        <v>9</v>
      </c>
      <c r="N277" s="1" t="s">
        <v>31</v>
      </c>
    </row>
    <row r="278" spans="1:14" x14ac:dyDescent="0.25">
      <c r="A278" s="1">
        <v>106331168</v>
      </c>
      <c r="B278" s="1" t="s">
        <v>797</v>
      </c>
      <c r="C278" s="1" t="s">
        <v>798</v>
      </c>
      <c r="D278" s="1" t="s">
        <v>799</v>
      </c>
      <c r="E278" s="1">
        <v>92270</v>
      </c>
      <c r="F278" s="1" t="s">
        <v>684</v>
      </c>
      <c r="G278" s="1" t="s">
        <v>638</v>
      </c>
      <c r="H278" s="1" t="s">
        <v>408</v>
      </c>
      <c r="I278" s="1" t="s">
        <v>208</v>
      </c>
      <c r="J278" s="1" t="s">
        <v>5</v>
      </c>
      <c r="K278" s="1" t="s">
        <v>5</v>
      </c>
      <c r="L278" s="1" t="s">
        <v>134</v>
      </c>
      <c r="M278" s="1" t="s">
        <v>9</v>
      </c>
      <c r="N278" s="1" t="s">
        <v>1404</v>
      </c>
    </row>
    <row r="279" spans="1:14" x14ac:dyDescent="0.25">
      <c r="A279" s="1">
        <v>106331194</v>
      </c>
      <c r="B279" s="1" t="s">
        <v>800</v>
      </c>
      <c r="C279" s="1" t="s">
        <v>801</v>
      </c>
      <c r="D279" s="1" t="s">
        <v>802</v>
      </c>
      <c r="E279" s="1">
        <v>92543</v>
      </c>
      <c r="F279" s="1" t="s">
        <v>803</v>
      </c>
      <c r="G279" s="1" t="s">
        <v>638</v>
      </c>
      <c r="H279" s="1" t="s">
        <v>208</v>
      </c>
      <c r="I279" s="1" t="s">
        <v>289</v>
      </c>
      <c r="J279" s="1" t="s">
        <v>5</v>
      </c>
      <c r="K279" s="1" t="s">
        <v>5</v>
      </c>
      <c r="L279" s="1" t="s">
        <v>1443</v>
      </c>
      <c r="M279" s="1" t="s">
        <v>9</v>
      </c>
      <c r="N279" s="1" t="s">
        <v>1405</v>
      </c>
    </row>
    <row r="280" spans="1:14" x14ac:dyDescent="0.25">
      <c r="A280" s="1">
        <v>106331216</v>
      </c>
      <c r="B280" s="1" t="s">
        <v>804</v>
      </c>
      <c r="C280" s="1" t="s">
        <v>805</v>
      </c>
      <c r="D280" s="1" t="s">
        <v>806</v>
      </c>
      <c r="E280" s="1">
        <v>92201</v>
      </c>
      <c r="F280" s="1" t="s">
        <v>207</v>
      </c>
      <c r="G280" s="1" t="s">
        <v>6</v>
      </c>
      <c r="H280" s="1" t="s">
        <v>208</v>
      </c>
      <c r="I280" s="1" t="s">
        <v>208</v>
      </c>
      <c r="J280" s="1" t="s">
        <v>5</v>
      </c>
      <c r="K280" s="1" t="s">
        <v>5</v>
      </c>
      <c r="L280" s="1" t="s">
        <v>134</v>
      </c>
      <c r="M280" s="1" t="s">
        <v>9</v>
      </c>
      <c r="N280" s="1" t="s">
        <v>31</v>
      </c>
    </row>
    <row r="281" spans="1:14" x14ac:dyDescent="0.25">
      <c r="A281" s="1">
        <v>106331226</v>
      </c>
      <c r="B281" s="1" t="s">
        <v>807</v>
      </c>
      <c r="C281" s="1" t="s">
        <v>808</v>
      </c>
      <c r="D281" s="1" t="s">
        <v>809</v>
      </c>
      <c r="E281" s="1">
        <v>92506</v>
      </c>
      <c r="F281" s="1" t="s">
        <v>793</v>
      </c>
      <c r="G281" s="1" t="s">
        <v>156</v>
      </c>
      <c r="H281" s="1" t="s">
        <v>279</v>
      </c>
      <c r="I281" s="1" t="s">
        <v>279</v>
      </c>
      <c r="J281" s="1" t="s">
        <v>5</v>
      </c>
      <c r="K281" s="1" t="s">
        <v>5</v>
      </c>
      <c r="L281" s="1" t="s">
        <v>1443</v>
      </c>
      <c r="M281" s="1" t="s">
        <v>58</v>
      </c>
      <c r="N281" s="1" t="s">
        <v>31</v>
      </c>
    </row>
    <row r="282" spans="1:14" x14ac:dyDescent="0.25">
      <c r="A282" s="1">
        <v>106331288</v>
      </c>
      <c r="B282" s="1" t="s">
        <v>810</v>
      </c>
      <c r="C282" s="1" t="s">
        <v>811</v>
      </c>
      <c r="D282" s="1" t="s">
        <v>812</v>
      </c>
      <c r="E282" s="1">
        <v>92225</v>
      </c>
      <c r="F282" s="1" t="s">
        <v>207</v>
      </c>
      <c r="G282" s="1" t="s">
        <v>6</v>
      </c>
      <c r="H282" s="1" t="s">
        <v>208</v>
      </c>
      <c r="I282" s="1" t="s">
        <v>280</v>
      </c>
      <c r="J282" s="1" t="s">
        <v>5</v>
      </c>
      <c r="K282" s="1" t="s">
        <v>4</v>
      </c>
      <c r="L282" s="1" t="s">
        <v>1443</v>
      </c>
      <c r="M282" s="1" t="s">
        <v>9</v>
      </c>
      <c r="N282" s="1" t="s">
        <v>48</v>
      </c>
    </row>
    <row r="283" spans="1:14" x14ac:dyDescent="0.25">
      <c r="A283" s="1">
        <v>106331293</v>
      </c>
      <c r="B283" s="1" t="s">
        <v>813</v>
      </c>
      <c r="C283" s="1" t="s">
        <v>814</v>
      </c>
      <c r="D283" s="1" t="s">
        <v>809</v>
      </c>
      <c r="E283" s="1">
        <v>92503</v>
      </c>
      <c r="F283" s="1" t="s">
        <v>793</v>
      </c>
      <c r="G283" s="1" t="s">
        <v>156</v>
      </c>
      <c r="H283" s="1" t="s">
        <v>279</v>
      </c>
      <c r="I283" s="1" t="s">
        <v>279</v>
      </c>
      <c r="J283" s="1" t="s">
        <v>5</v>
      </c>
      <c r="K283" s="1" t="s">
        <v>5</v>
      </c>
      <c r="L283" s="1" t="s">
        <v>1443</v>
      </c>
      <c r="M283" s="1" t="s">
        <v>9</v>
      </c>
      <c r="N283" s="1" t="s">
        <v>173</v>
      </c>
    </row>
    <row r="284" spans="1:14" x14ac:dyDescent="0.25">
      <c r="A284" s="1">
        <v>106331312</v>
      </c>
      <c r="B284" s="1" t="s">
        <v>815</v>
      </c>
      <c r="C284" s="1" t="s">
        <v>816</v>
      </c>
      <c r="D284" s="1" t="s">
        <v>809</v>
      </c>
      <c r="E284" s="1">
        <v>92501</v>
      </c>
      <c r="F284" s="1" t="s">
        <v>793</v>
      </c>
      <c r="G284" s="1" t="s">
        <v>156</v>
      </c>
      <c r="H284" s="1" t="s">
        <v>279</v>
      </c>
      <c r="I284" s="1" t="s">
        <v>279</v>
      </c>
      <c r="J284" s="1" t="s">
        <v>4</v>
      </c>
      <c r="K284" s="1" t="s">
        <v>5</v>
      </c>
      <c r="L284" s="1" t="s">
        <v>46</v>
      </c>
      <c r="M284" s="1" t="s">
        <v>9</v>
      </c>
      <c r="N284" s="1" t="s">
        <v>173</v>
      </c>
    </row>
    <row r="285" spans="1:14" x14ac:dyDescent="0.25">
      <c r="A285" s="1">
        <v>106331326</v>
      </c>
      <c r="B285" s="1" t="s">
        <v>817</v>
      </c>
      <c r="C285" s="1" t="s">
        <v>818</v>
      </c>
      <c r="D285" s="1" t="s">
        <v>819</v>
      </c>
      <c r="E285" s="1">
        <v>92220</v>
      </c>
      <c r="F285" s="1" t="s">
        <v>684</v>
      </c>
      <c r="G285" s="1" t="s">
        <v>638</v>
      </c>
      <c r="H285" s="1" t="s">
        <v>208</v>
      </c>
      <c r="I285" s="1" t="s">
        <v>208</v>
      </c>
      <c r="J285" s="1" t="s">
        <v>5</v>
      </c>
      <c r="K285" s="1" t="s">
        <v>4</v>
      </c>
      <c r="L285" s="1" t="s">
        <v>1443</v>
      </c>
      <c r="M285" s="1" t="s">
        <v>9</v>
      </c>
      <c r="N285" s="1" t="s">
        <v>48</v>
      </c>
    </row>
    <row r="286" spans="1:14" x14ac:dyDescent="0.25">
      <c r="A286" s="1">
        <v>106332172</v>
      </c>
      <c r="B286" s="1" t="s">
        <v>820</v>
      </c>
      <c r="C286" s="1" t="s">
        <v>821</v>
      </c>
      <c r="D286" s="1" t="s">
        <v>822</v>
      </c>
      <c r="E286" s="1">
        <v>92571</v>
      </c>
      <c r="F286" s="1" t="s">
        <v>803</v>
      </c>
      <c r="G286" s="1" t="s">
        <v>156</v>
      </c>
      <c r="H286" s="1" t="s">
        <v>279</v>
      </c>
      <c r="I286" s="1" t="s">
        <v>279</v>
      </c>
      <c r="J286" s="1" t="s">
        <v>5</v>
      </c>
      <c r="K286" s="1" t="s">
        <v>5</v>
      </c>
      <c r="L286" s="1" t="s">
        <v>1443</v>
      </c>
      <c r="M286" s="1" t="s">
        <v>9</v>
      </c>
      <c r="N286" s="1" t="s">
        <v>1405</v>
      </c>
    </row>
    <row r="287" spans="1:14" x14ac:dyDescent="0.25">
      <c r="A287" s="1">
        <v>106334001</v>
      </c>
      <c r="B287" s="1" t="s">
        <v>823</v>
      </c>
      <c r="C287" s="1" t="s">
        <v>824</v>
      </c>
      <c r="D287" s="1" t="s">
        <v>825</v>
      </c>
      <c r="E287" s="1">
        <v>92595</v>
      </c>
      <c r="F287" s="1" t="s">
        <v>710</v>
      </c>
      <c r="G287" s="1" t="s">
        <v>231</v>
      </c>
      <c r="H287" s="1" t="s">
        <v>408</v>
      </c>
      <c r="I287" s="1" t="s">
        <v>541</v>
      </c>
      <c r="J287" s="1" t="s">
        <v>5</v>
      </c>
      <c r="K287" s="1" t="s">
        <v>5</v>
      </c>
      <c r="L287" s="1" t="s">
        <v>46</v>
      </c>
      <c r="M287" s="1" t="s">
        <v>9</v>
      </c>
      <c r="N287" s="1" t="s">
        <v>31</v>
      </c>
    </row>
    <row r="288" spans="1:14" x14ac:dyDescent="0.25">
      <c r="A288" s="1">
        <v>106334018</v>
      </c>
      <c r="B288" s="1" t="s">
        <v>826</v>
      </c>
      <c r="C288" s="1" t="s">
        <v>827</v>
      </c>
      <c r="D288" s="1" t="s">
        <v>828</v>
      </c>
      <c r="E288" s="1">
        <v>92585</v>
      </c>
      <c r="F288" s="1" t="s">
        <v>790</v>
      </c>
      <c r="G288" s="1" t="s">
        <v>231</v>
      </c>
      <c r="H288" s="1" t="s">
        <v>408</v>
      </c>
      <c r="I288" s="1" t="s">
        <v>541</v>
      </c>
      <c r="J288" s="1" t="s">
        <v>5</v>
      </c>
      <c r="K288" s="1" t="s">
        <v>5</v>
      </c>
      <c r="L288" s="1" t="s">
        <v>1443</v>
      </c>
      <c r="M288" s="1" t="s">
        <v>9</v>
      </c>
      <c r="N288" s="1" t="s">
        <v>1405</v>
      </c>
    </row>
    <row r="289" spans="1:14" x14ac:dyDescent="0.25">
      <c r="A289" s="1">
        <v>106334025</v>
      </c>
      <c r="B289" s="1" t="s">
        <v>829</v>
      </c>
      <c r="C289" s="1" t="s">
        <v>830</v>
      </c>
      <c r="D289" s="1" t="s">
        <v>809</v>
      </c>
      <c r="E289" s="1">
        <v>92505</v>
      </c>
      <c r="F289" s="1" t="s">
        <v>793</v>
      </c>
      <c r="G289" s="1" t="s">
        <v>156</v>
      </c>
      <c r="H289" s="1" t="s">
        <v>279</v>
      </c>
      <c r="I289" s="1" t="s">
        <v>279</v>
      </c>
      <c r="J289" s="1" t="s">
        <v>5</v>
      </c>
      <c r="K289" s="1" t="s">
        <v>5</v>
      </c>
      <c r="L289" s="1" t="s">
        <v>1443</v>
      </c>
      <c r="M289" s="1" t="s">
        <v>9</v>
      </c>
      <c r="N289" s="1" t="s">
        <v>1404</v>
      </c>
    </row>
    <row r="290" spans="1:14" x14ac:dyDescent="0.25">
      <c r="A290" s="1">
        <v>106334048</v>
      </c>
      <c r="B290" s="1" t="s">
        <v>831</v>
      </c>
      <c r="C290" s="1" t="s">
        <v>832</v>
      </c>
      <c r="D290" s="1" t="s">
        <v>833</v>
      </c>
      <c r="E290" s="1">
        <v>92555</v>
      </c>
      <c r="F290" s="1" t="s">
        <v>803</v>
      </c>
      <c r="G290" s="1" t="s">
        <v>156</v>
      </c>
      <c r="H290" s="1" t="s">
        <v>279</v>
      </c>
      <c r="I290" s="1" t="s">
        <v>279</v>
      </c>
      <c r="J290" s="1" t="s">
        <v>5</v>
      </c>
      <c r="K290" s="1" t="s">
        <v>5</v>
      </c>
      <c r="L290" s="1" t="s">
        <v>1443</v>
      </c>
      <c r="M290" s="1" t="s">
        <v>9</v>
      </c>
      <c r="N290" s="1" t="s">
        <v>1404</v>
      </c>
    </row>
    <row r="291" spans="1:14" x14ac:dyDescent="0.25">
      <c r="A291" s="1">
        <v>106334068</v>
      </c>
      <c r="B291" s="1" t="s">
        <v>834</v>
      </c>
      <c r="C291" s="1" t="s">
        <v>835</v>
      </c>
      <c r="D291" s="1" t="s">
        <v>836</v>
      </c>
      <c r="E291" s="1">
        <v>92562</v>
      </c>
      <c r="F291" s="1" t="s">
        <v>710</v>
      </c>
      <c r="G291" s="1" t="s">
        <v>231</v>
      </c>
      <c r="H291" s="1" t="s">
        <v>289</v>
      </c>
      <c r="I291" s="1" t="s">
        <v>541</v>
      </c>
      <c r="J291" s="1" t="s">
        <v>5</v>
      </c>
      <c r="K291" s="1" t="s">
        <v>5</v>
      </c>
      <c r="L291" s="1" t="s">
        <v>1443</v>
      </c>
      <c r="M291" s="1" t="s">
        <v>9</v>
      </c>
      <c r="N291" s="1" t="s">
        <v>31</v>
      </c>
    </row>
    <row r="292" spans="1:14" x14ac:dyDescent="0.25">
      <c r="A292" s="1">
        <v>106334457</v>
      </c>
      <c r="B292" s="1" t="s">
        <v>837</v>
      </c>
      <c r="C292" s="1" t="s">
        <v>838</v>
      </c>
      <c r="D292" s="1" t="s">
        <v>806</v>
      </c>
      <c r="E292" s="1">
        <v>92201</v>
      </c>
      <c r="F292" s="1" t="s">
        <v>207</v>
      </c>
      <c r="G292" s="1" t="s">
        <v>6</v>
      </c>
      <c r="H292" s="1" t="s">
        <v>208</v>
      </c>
      <c r="I292" s="1" t="s">
        <v>208</v>
      </c>
      <c r="J292" s="1" t="s">
        <v>5</v>
      </c>
      <c r="K292" s="1" t="s">
        <v>5</v>
      </c>
      <c r="L292" s="1" t="s">
        <v>1443</v>
      </c>
      <c r="M292" s="1" t="s">
        <v>65</v>
      </c>
      <c r="N292" s="1" t="s">
        <v>31</v>
      </c>
    </row>
    <row r="293" spans="1:14" x14ac:dyDescent="0.25">
      <c r="A293" s="1">
        <v>106334487</v>
      </c>
      <c r="B293" s="1" t="s">
        <v>839</v>
      </c>
      <c r="C293" s="1" t="s">
        <v>840</v>
      </c>
      <c r="D293" s="1" t="s">
        <v>833</v>
      </c>
      <c r="E293" s="1">
        <v>92555</v>
      </c>
      <c r="F293" s="1" t="s">
        <v>803</v>
      </c>
      <c r="G293" s="1" t="s">
        <v>156</v>
      </c>
      <c r="H293" s="1" t="s">
        <v>279</v>
      </c>
      <c r="I293" s="1" t="s">
        <v>279</v>
      </c>
      <c r="J293" s="1" t="s">
        <v>4</v>
      </c>
      <c r="K293" s="1" t="s">
        <v>5</v>
      </c>
      <c r="L293" s="1" t="s">
        <v>449</v>
      </c>
      <c r="M293" s="1" t="s">
        <v>9</v>
      </c>
      <c r="N293" s="1" t="s">
        <v>10</v>
      </c>
    </row>
    <row r="294" spans="1:14" x14ac:dyDescent="0.25">
      <c r="A294" s="1">
        <v>106334533</v>
      </c>
      <c r="B294" s="1" t="s">
        <v>841</v>
      </c>
      <c r="C294" s="1" t="s">
        <v>842</v>
      </c>
      <c r="D294" s="1" t="s">
        <v>799</v>
      </c>
      <c r="E294" s="1">
        <v>92270</v>
      </c>
      <c r="F294" s="1" t="s">
        <v>684</v>
      </c>
      <c r="G294" s="1" t="s">
        <v>638</v>
      </c>
      <c r="H294" s="1" t="s">
        <v>408</v>
      </c>
      <c r="I294" s="1" t="s">
        <v>208</v>
      </c>
      <c r="J294" s="1" t="s">
        <v>5</v>
      </c>
      <c r="K294" s="1" t="s">
        <v>5</v>
      </c>
      <c r="L294" s="1" t="s">
        <v>1443</v>
      </c>
      <c r="M294" s="1" t="s">
        <v>9</v>
      </c>
      <c r="N294" s="1" t="s">
        <v>1405</v>
      </c>
    </row>
    <row r="295" spans="1:14" x14ac:dyDescent="0.25">
      <c r="A295" s="1">
        <v>106334564</v>
      </c>
      <c r="B295" s="1" t="s">
        <v>843</v>
      </c>
      <c r="C295" s="1" t="s">
        <v>844</v>
      </c>
      <c r="D295" s="1" t="s">
        <v>845</v>
      </c>
      <c r="E295" s="1">
        <v>92592</v>
      </c>
      <c r="F295" s="1" t="s">
        <v>710</v>
      </c>
      <c r="G295" s="1" t="s">
        <v>231</v>
      </c>
      <c r="H295" s="1" t="s">
        <v>289</v>
      </c>
      <c r="I295" s="1" t="s">
        <v>289</v>
      </c>
      <c r="J295" s="1" t="s">
        <v>5</v>
      </c>
      <c r="K295" s="1" t="s">
        <v>5</v>
      </c>
      <c r="L295" s="1" t="s">
        <v>1443</v>
      </c>
      <c r="M295" s="1" t="s">
        <v>9</v>
      </c>
      <c r="N295" s="1" t="s">
        <v>31</v>
      </c>
    </row>
    <row r="296" spans="1:14" x14ac:dyDescent="0.25">
      <c r="A296" s="1">
        <v>106334589</v>
      </c>
      <c r="B296" s="1" t="s">
        <v>846</v>
      </c>
      <c r="C296" s="1" t="s">
        <v>847</v>
      </c>
      <c r="D296" s="1" t="s">
        <v>836</v>
      </c>
      <c r="E296" s="1">
        <v>92563</v>
      </c>
      <c r="F296" s="1" t="s">
        <v>710</v>
      </c>
      <c r="G296" s="1" t="s">
        <v>231</v>
      </c>
      <c r="H296" s="1" t="s">
        <v>289</v>
      </c>
      <c r="I296" s="1" t="s">
        <v>541</v>
      </c>
      <c r="J296" s="1" t="s">
        <v>5</v>
      </c>
      <c r="K296" s="1" t="s">
        <v>5</v>
      </c>
      <c r="L296" s="1" t="s">
        <v>1443</v>
      </c>
      <c r="M296" s="1" t="s">
        <v>9</v>
      </c>
      <c r="N296" s="1" t="s">
        <v>1404</v>
      </c>
    </row>
    <row r="297" spans="1:14" x14ac:dyDescent="0.25">
      <c r="A297" s="1">
        <v>106334678</v>
      </c>
      <c r="B297" s="1" t="s">
        <v>848</v>
      </c>
      <c r="C297" s="1" t="s">
        <v>849</v>
      </c>
      <c r="D297" s="1" t="s">
        <v>836</v>
      </c>
      <c r="E297" s="1">
        <v>92563</v>
      </c>
      <c r="F297" s="1" t="s">
        <v>710</v>
      </c>
      <c r="G297" s="1" t="s">
        <v>231</v>
      </c>
      <c r="H297" s="1" t="s">
        <v>289</v>
      </c>
      <c r="I297" s="1" t="s">
        <v>541</v>
      </c>
      <c r="J297" s="1" t="s">
        <v>5</v>
      </c>
      <c r="K297" s="1" t="s">
        <v>5</v>
      </c>
      <c r="L297" s="1" t="s">
        <v>1443</v>
      </c>
      <c r="M297" s="1" t="s">
        <v>9</v>
      </c>
      <c r="N297" s="1" t="s">
        <v>1405</v>
      </c>
    </row>
    <row r="298" spans="1:14" x14ac:dyDescent="0.25">
      <c r="A298" s="1">
        <v>106340025</v>
      </c>
      <c r="B298" s="1" t="s">
        <v>850</v>
      </c>
      <c r="C298" s="1" t="s">
        <v>851</v>
      </c>
      <c r="D298" s="1" t="s">
        <v>619</v>
      </c>
      <c r="E298" s="1">
        <v>95820</v>
      </c>
      <c r="F298" s="1" t="s">
        <v>769</v>
      </c>
      <c r="G298" s="1" t="s">
        <v>99</v>
      </c>
      <c r="H298" s="1" t="s">
        <v>7</v>
      </c>
      <c r="I298" s="1" t="s">
        <v>7</v>
      </c>
      <c r="J298" s="1" t="s">
        <v>5</v>
      </c>
      <c r="K298" s="1" t="s">
        <v>5</v>
      </c>
      <c r="L298" s="1" t="s">
        <v>1443</v>
      </c>
      <c r="M298" s="1" t="s">
        <v>9</v>
      </c>
      <c r="N298" s="1" t="s">
        <v>1405</v>
      </c>
    </row>
    <row r="299" spans="1:14" x14ac:dyDescent="0.25">
      <c r="A299" s="1">
        <v>106340041</v>
      </c>
      <c r="B299" s="1" t="s">
        <v>852</v>
      </c>
      <c r="C299" s="1" t="s">
        <v>853</v>
      </c>
      <c r="D299" s="1" t="s">
        <v>619</v>
      </c>
      <c r="E299" s="1">
        <v>95841</v>
      </c>
      <c r="F299" s="1" t="s">
        <v>7</v>
      </c>
      <c r="G299" s="1" t="s">
        <v>99</v>
      </c>
      <c r="H299" s="1" t="s">
        <v>769</v>
      </c>
      <c r="I299" s="1" t="s">
        <v>769</v>
      </c>
      <c r="J299" s="1" t="s">
        <v>5</v>
      </c>
      <c r="K299" s="1" t="s">
        <v>5</v>
      </c>
      <c r="L299" s="1" t="s">
        <v>1443</v>
      </c>
      <c r="M299" s="1" t="s">
        <v>65</v>
      </c>
      <c r="N299" s="1" t="s">
        <v>31</v>
      </c>
    </row>
    <row r="300" spans="1:14" x14ac:dyDescent="0.25">
      <c r="A300" s="1">
        <v>106340913</v>
      </c>
      <c r="B300" s="1" t="s">
        <v>854</v>
      </c>
      <c r="C300" s="1" t="s">
        <v>855</v>
      </c>
      <c r="D300" s="1" t="s">
        <v>619</v>
      </c>
      <c r="E300" s="1">
        <v>95825</v>
      </c>
      <c r="F300" s="1" t="s">
        <v>769</v>
      </c>
      <c r="G300" s="1" t="s">
        <v>769</v>
      </c>
      <c r="H300" s="1" t="s">
        <v>769</v>
      </c>
      <c r="I300" s="1" t="s">
        <v>83</v>
      </c>
      <c r="J300" s="1" t="s">
        <v>4</v>
      </c>
      <c r="K300" s="1" t="s">
        <v>5</v>
      </c>
      <c r="L300" s="1" t="s">
        <v>1443</v>
      </c>
      <c r="M300" s="1" t="s">
        <v>9</v>
      </c>
      <c r="N300" s="1" t="s">
        <v>1404</v>
      </c>
    </row>
    <row r="301" spans="1:14" x14ac:dyDescent="0.25">
      <c r="A301" s="1">
        <v>106340947</v>
      </c>
      <c r="B301" s="1" t="s">
        <v>856</v>
      </c>
      <c r="C301" s="1" t="s">
        <v>857</v>
      </c>
      <c r="D301" s="1" t="s">
        <v>619</v>
      </c>
      <c r="E301" s="1">
        <v>95819</v>
      </c>
      <c r="F301" s="1" t="s">
        <v>769</v>
      </c>
      <c r="G301" s="1" t="s">
        <v>99</v>
      </c>
      <c r="H301" s="1" t="s">
        <v>7</v>
      </c>
      <c r="I301" s="1" t="s">
        <v>769</v>
      </c>
      <c r="J301" s="1" t="s">
        <v>5</v>
      </c>
      <c r="K301" s="1" t="s">
        <v>5</v>
      </c>
      <c r="L301" s="1" t="s">
        <v>1443</v>
      </c>
      <c r="M301" s="1" t="s">
        <v>9</v>
      </c>
      <c r="N301" s="1" t="s">
        <v>1404</v>
      </c>
    </row>
    <row r="302" spans="1:14" x14ac:dyDescent="0.25">
      <c r="A302" s="1">
        <v>106340950</v>
      </c>
      <c r="B302" s="1" t="s">
        <v>858</v>
      </c>
      <c r="C302" s="1" t="s">
        <v>859</v>
      </c>
      <c r="D302" s="1" t="s">
        <v>860</v>
      </c>
      <c r="E302" s="1">
        <v>95608</v>
      </c>
      <c r="F302" s="1" t="s">
        <v>7</v>
      </c>
      <c r="G302" s="1" t="s">
        <v>769</v>
      </c>
      <c r="H302" s="1" t="s">
        <v>769</v>
      </c>
      <c r="I302" s="1" t="s">
        <v>769</v>
      </c>
      <c r="J302" s="1" t="s">
        <v>5</v>
      </c>
      <c r="K302" s="1" t="s">
        <v>5</v>
      </c>
      <c r="L302" s="1" t="s">
        <v>46</v>
      </c>
      <c r="M302" s="1" t="s">
        <v>9</v>
      </c>
      <c r="N302" s="1" t="s">
        <v>1404</v>
      </c>
    </row>
    <row r="303" spans="1:14" x14ac:dyDescent="0.25">
      <c r="A303" s="1">
        <v>106340951</v>
      </c>
      <c r="B303" s="1" t="s">
        <v>861</v>
      </c>
      <c r="C303" s="1" t="s">
        <v>862</v>
      </c>
      <c r="D303" s="1" t="s">
        <v>619</v>
      </c>
      <c r="E303" s="1">
        <v>95823</v>
      </c>
      <c r="F303" s="1" t="s">
        <v>37</v>
      </c>
      <c r="G303" s="1" t="s">
        <v>99</v>
      </c>
      <c r="H303" s="1" t="s">
        <v>7</v>
      </c>
      <c r="I303" s="1" t="s">
        <v>7</v>
      </c>
      <c r="J303" s="1" t="s">
        <v>5</v>
      </c>
      <c r="K303" s="1" t="s">
        <v>5</v>
      </c>
      <c r="L303" s="1" t="s">
        <v>1443</v>
      </c>
      <c r="M303" s="1" t="s">
        <v>9</v>
      </c>
      <c r="N303" s="1" t="s">
        <v>1404</v>
      </c>
    </row>
    <row r="304" spans="1:14" x14ac:dyDescent="0.25">
      <c r="A304" s="1">
        <v>106341006</v>
      </c>
      <c r="B304" s="1" t="s">
        <v>863</v>
      </c>
      <c r="C304" s="1" t="s">
        <v>864</v>
      </c>
      <c r="D304" s="1" t="s">
        <v>619</v>
      </c>
      <c r="E304" s="1">
        <v>95817</v>
      </c>
      <c r="F304" s="1" t="s">
        <v>769</v>
      </c>
      <c r="G304" s="1" t="s">
        <v>99</v>
      </c>
      <c r="H304" s="1" t="s">
        <v>7</v>
      </c>
      <c r="I304" s="1" t="s">
        <v>7</v>
      </c>
      <c r="J304" s="1" t="s">
        <v>4</v>
      </c>
      <c r="K304" s="1" t="s">
        <v>5</v>
      </c>
      <c r="L304" s="1" t="s">
        <v>521</v>
      </c>
      <c r="M304" s="1" t="s">
        <v>9</v>
      </c>
      <c r="N304" s="1" t="s">
        <v>362</v>
      </c>
    </row>
    <row r="305" spans="1:14" x14ac:dyDescent="0.25">
      <c r="A305" s="1">
        <v>106341051</v>
      </c>
      <c r="B305" s="1" t="s">
        <v>865</v>
      </c>
      <c r="C305" s="1" t="s">
        <v>866</v>
      </c>
      <c r="D305" s="1" t="s">
        <v>619</v>
      </c>
      <c r="E305" s="1">
        <v>95816</v>
      </c>
      <c r="F305" s="1" t="s">
        <v>769</v>
      </c>
      <c r="G305" s="1" t="s">
        <v>99</v>
      </c>
      <c r="H305" s="1" t="s">
        <v>7</v>
      </c>
      <c r="I305" s="1" t="s">
        <v>7</v>
      </c>
      <c r="J305" s="1" t="s">
        <v>5</v>
      </c>
      <c r="K305" s="1" t="s">
        <v>5</v>
      </c>
      <c r="L305" s="1" t="s">
        <v>1443</v>
      </c>
      <c r="M305" s="1" t="s">
        <v>9</v>
      </c>
      <c r="N305" s="1" t="s">
        <v>1404</v>
      </c>
    </row>
    <row r="306" spans="1:14" x14ac:dyDescent="0.25">
      <c r="A306" s="1">
        <v>106341326</v>
      </c>
      <c r="B306" s="1" t="s">
        <v>867</v>
      </c>
      <c r="C306" s="1" t="s">
        <v>868</v>
      </c>
      <c r="D306" s="1" t="s">
        <v>619</v>
      </c>
      <c r="E306" s="1">
        <v>95834</v>
      </c>
      <c r="F306" s="1" t="s">
        <v>769</v>
      </c>
      <c r="G306" s="1" t="s">
        <v>99</v>
      </c>
      <c r="H306" s="1" t="s">
        <v>769</v>
      </c>
      <c r="I306" s="1" t="s">
        <v>769</v>
      </c>
      <c r="J306" s="1" t="s">
        <v>5</v>
      </c>
      <c r="K306" s="1" t="s">
        <v>5</v>
      </c>
      <c r="L306" s="1" t="s">
        <v>1443</v>
      </c>
      <c r="M306" s="1" t="s">
        <v>9</v>
      </c>
      <c r="N306" s="1" t="s">
        <v>1405</v>
      </c>
    </row>
    <row r="307" spans="1:14" x14ac:dyDescent="0.25">
      <c r="A307" s="1">
        <v>106342344</v>
      </c>
      <c r="B307" s="1" t="s">
        <v>869</v>
      </c>
      <c r="C307" s="1" t="s">
        <v>870</v>
      </c>
      <c r="D307" s="1" t="s">
        <v>619</v>
      </c>
      <c r="E307" s="1">
        <v>95823</v>
      </c>
      <c r="F307" s="1" t="s">
        <v>37</v>
      </c>
      <c r="G307" s="1" t="s">
        <v>99</v>
      </c>
      <c r="H307" s="1" t="s">
        <v>7</v>
      </c>
      <c r="I307" s="1" t="s">
        <v>7</v>
      </c>
      <c r="J307" s="1" t="s">
        <v>4</v>
      </c>
      <c r="K307" s="1" t="s">
        <v>5</v>
      </c>
      <c r="L307" s="1" t="s">
        <v>46</v>
      </c>
      <c r="M307" s="1" t="s">
        <v>9</v>
      </c>
      <c r="N307" s="1" t="s">
        <v>1404</v>
      </c>
    </row>
    <row r="308" spans="1:14" x14ac:dyDescent="0.25">
      <c r="A308" s="1">
        <v>106342392</v>
      </c>
      <c r="B308" s="1" t="s">
        <v>871</v>
      </c>
      <c r="C308" s="1" t="s">
        <v>872</v>
      </c>
      <c r="D308" s="1" t="s">
        <v>619</v>
      </c>
      <c r="E308" s="1">
        <v>95823</v>
      </c>
      <c r="F308" s="1" t="s">
        <v>37</v>
      </c>
      <c r="G308" s="1" t="s">
        <v>99</v>
      </c>
      <c r="H308" s="1" t="s">
        <v>7</v>
      </c>
      <c r="I308" s="1" t="s">
        <v>7</v>
      </c>
      <c r="J308" s="1" t="s">
        <v>5</v>
      </c>
      <c r="K308" s="1" t="s">
        <v>5</v>
      </c>
      <c r="L308" s="1" t="s">
        <v>1443</v>
      </c>
      <c r="M308" s="1" t="s">
        <v>58</v>
      </c>
      <c r="N308" s="1" t="s">
        <v>31</v>
      </c>
    </row>
    <row r="309" spans="1:14" x14ac:dyDescent="0.25">
      <c r="A309" s="1">
        <v>106344011</v>
      </c>
      <c r="B309" s="1" t="s">
        <v>873</v>
      </c>
      <c r="C309" s="1" t="s">
        <v>874</v>
      </c>
      <c r="D309" s="1" t="s">
        <v>619</v>
      </c>
      <c r="E309" s="1">
        <v>95817</v>
      </c>
      <c r="F309" s="1" t="s">
        <v>769</v>
      </c>
      <c r="G309" s="1" t="s">
        <v>99</v>
      </c>
      <c r="H309" s="1" t="s">
        <v>7</v>
      </c>
      <c r="I309" s="1" t="s">
        <v>7</v>
      </c>
      <c r="J309" s="1" t="s">
        <v>5</v>
      </c>
      <c r="K309" s="1" t="s">
        <v>5</v>
      </c>
      <c r="L309" s="1" t="s">
        <v>1443</v>
      </c>
      <c r="M309" s="1" t="s">
        <v>65</v>
      </c>
      <c r="N309" s="1" t="s">
        <v>10</v>
      </c>
    </row>
    <row r="310" spans="1:14" x14ac:dyDescent="0.25">
      <c r="A310" s="1">
        <v>106344017</v>
      </c>
      <c r="B310" s="1" t="s">
        <v>875</v>
      </c>
      <c r="C310" s="1" t="s">
        <v>876</v>
      </c>
      <c r="D310" s="1" t="s">
        <v>619</v>
      </c>
      <c r="E310" s="1">
        <v>95826</v>
      </c>
      <c r="F310" s="1" t="s">
        <v>769</v>
      </c>
      <c r="G310" s="1" t="s">
        <v>99</v>
      </c>
      <c r="H310" s="1" t="s">
        <v>7</v>
      </c>
      <c r="I310" s="1" t="s">
        <v>83</v>
      </c>
      <c r="J310" s="1" t="s">
        <v>5</v>
      </c>
      <c r="K310" s="1" t="s">
        <v>5</v>
      </c>
      <c r="L310" s="1" t="s">
        <v>1443</v>
      </c>
      <c r="M310" s="1" t="s">
        <v>58</v>
      </c>
      <c r="N310" s="1" t="s">
        <v>1404</v>
      </c>
    </row>
    <row r="311" spans="1:14" x14ac:dyDescent="0.25">
      <c r="A311" s="1">
        <v>106344021</v>
      </c>
      <c r="B311" s="1" t="s">
        <v>877</v>
      </c>
      <c r="C311" s="1" t="s">
        <v>878</v>
      </c>
      <c r="D311" s="1" t="s">
        <v>619</v>
      </c>
      <c r="E311" s="1">
        <v>95841</v>
      </c>
      <c r="F311" s="1" t="s">
        <v>769</v>
      </c>
      <c r="G311" s="1" t="s">
        <v>99</v>
      </c>
      <c r="H311" s="1" t="s">
        <v>769</v>
      </c>
      <c r="I311" s="1" t="s">
        <v>769</v>
      </c>
      <c r="J311" s="1" t="s">
        <v>5</v>
      </c>
      <c r="K311" s="1" t="s">
        <v>5</v>
      </c>
      <c r="L311" s="1" t="s">
        <v>1443</v>
      </c>
      <c r="M311" s="1" t="s">
        <v>58</v>
      </c>
      <c r="N311" s="1" t="s">
        <v>1405</v>
      </c>
    </row>
    <row r="312" spans="1:14" x14ac:dyDescent="0.25">
      <c r="A312" s="1">
        <v>106344029</v>
      </c>
      <c r="B312" s="1" t="s">
        <v>879</v>
      </c>
      <c r="C312" s="1" t="s">
        <v>880</v>
      </c>
      <c r="D312" s="1" t="s">
        <v>881</v>
      </c>
      <c r="E312" s="1">
        <v>95630</v>
      </c>
      <c r="F312" s="1" t="s">
        <v>7</v>
      </c>
      <c r="G312" s="1" t="s">
        <v>769</v>
      </c>
      <c r="H312" s="1" t="s">
        <v>83</v>
      </c>
      <c r="I312" s="1" t="s">
        <v>83</v>
      </c>
      <c r="J312" s="1" t="s">
        <v>5</v>
      </c>
      <c r="K312" s="1" t="s">
        <v>5</v>
      </c>
      <c r="L312" s="1" t="s">
        <v>1443</v>
      </c>
      <c r="M312" s="1" t="s">
        <v>9</v>
      </c>
      <c r="N312" s="1" t="s">
        <v>1404</v>
      </c>
    </row>
    <row r="313" spans="1:14" x14ac:dyDescent="0.25">
      <c r="A313" s="1">
        <v>106344035</v>
      </c>
      <c r="B313" s="1" t="s">
        <v>882</v>
      </c>
      <c r="C313" s="1" t="s">
        <v>883</v>
      </c>
      <c r="D313" s="1" t="s">
        <v>881</v>
      </c>
      <c r="E313" s="1">
        <v>95630</v>
      </c>
      <c r="F313" s="1" t="s">
        <v>7</v>
      </c>
      <c r="G313" s="1" t="s">
        <v>769</v>
      </c>
      <c r="H313" s="1" t="s">
        <v>83</v>
      </c>
      <c r="I313" s="1" t="s">
        <v>83</v>
      </c>
      <c r="J313" s="1" t="s">
        <v>5</v>
      </c>
      <c r="K313" s="1" t="s">
        <v>5</v>
      </c>
      <c r="L313" s="1" t="s">
        <v>1443</v>
      </c>
      <c r="M313" s="1" t="s">
        <v>9</v>
      </c>
      <c r="N313" s="1" t="s">
        <v>1405</v>
      </c>
    </row>
    <row r="314" spans="1:14" x14ac:dyDescent="0.25">
      <c r="A314" s="1">
        <v>106344114</v>
      </c>
      <c r="B314" s="1" t="s">
        <v>884</v>
      </c>
      <c r="C314" s="1" t="s">
        <v>885</v>
      </c>
      <c r="D314" s="1" t="s">
        <v>619</v>
      </c>
      <c r="E314" s="1">
        <v>95817</v>
      </c>
      <c r="F314" s="1" t="s">
        <v>769</v>
      </c>
      <c r="G314" s="1" t="s">
        <v>99</v>
      </c>
      <c r="H314" s="1" t="s">
        <v>7</v>
      </c>
      <c r="I314" s="1" t="s">
        <v>7</v>
      </c>
      <c r="J314" s="1" t="s">
        <v>5</v>
      </c>
      <c r="K314" s="1" t="s">
        <v>5</v>
      </c>
      <c r="L314" s="1" t="s">
        <v>1443</v>
      </c>
      <c r="M314" s="1" t="s">
        <v>9</v>
      </c>
      <c r="N314" s="1" t="s">
        <v>1404</v>
      </c>
    </row>
    <row r="315" spans="1:14" x14ac:dyDescent="0.25">
      <c r="A315" s="1">
        <v>106344170</v>
      </c>
      <c r="B315" s="1" t="s">
        <v>886</v>
      </c>
      <c r="C315" s="1" t="s">
        <v>887</v>
      </c>
      <c r="D315" s="1" t="s">
        <v>860</v>
      </c>
      <c r="E315" s="1">
        <v>95608</v>
      </c>
      <c r="F315" s="1" t="s">
        <v>769</v>
      </c>
      <c r="G315" s="1" t="s">
        <v>769</v>
      </c>
      <c r="H315" s="1" t="s">
        <v>769</v>
      </c>
      <c r="I315" s="1" t="s">
        <v>769</v>
      </c>
      <c r="J315" s="1" t="s">
        <v>5</v>
      </c>
      <c r="K315" s="1" t="s">
        <v>5</v>
      </c>
      <c r="L315" s="1" t="s">
        <v>1443</v>
      </c>
      <c r="M315" s="1" t="s">
        <v>65</v>
      </c>
      <c r="N315" s="1" t="s">
        <v>31</v>
      </c>
    </row>
    <row r="316" spans="1:14" x14ac:dyDescent="0.25">
      <c r="A316" s="1">
        <v>106344188</v>
      </c>
      <c r="B316" s="1" t="s">
        <v>888</v>
      </c>
      <c r="C316" s="1" t="s">
        <v>889</v>
      </c>
      <c r="D316" s="1" t="s">
        <v>619</v>
      </c>
      <c r="E316" s="1">
        <v>95817</v>
      </c>
      <c r="F316" s="1" t="s">
        <v>769</v>
      </c>
      <c r="G316" s="1" t="s">
        <v>99</v>
      </c>
      <c r="H316" s="1" t="s">
        <v>7</v>
      </c>
      <c r="I316" s="1" t="s">
        <v>7</v>
      </c>
      <c r="J316" s="1" t="s">
        <v>5</v>
      </c>
      <c r="K316" s="1" t="s">
        <v>5</v>
      </c>
      <c r="L316" s="1" t="s">
        <v>1443</v>
      </c>
      <c r="M316" s="1" t="s">
        <v>65</v>
      </c>
      <c r="N316" s="1" t="s">
        <v>31</v>
      </c>
    </row>
    <row r="317" spans="1:14" x14ac:dyDescent="0.25">
      <c r="A317" s="1">
        <v>106344210</v>
      </c>
      <c r="B317" s="1" t="s">
        <v>890</v>
      </c>
      <c r="C317" s="1" t="s">
        <v>891</v>
      </c>
      <c r="D317" s="1" t="s">
        <v>619</v>
      </c>
      <c r="E317" s="1">
        <v>95815</v>
      </c>
      <c r="F317" s="1" t="s">
        <v>769</v>
      </c>
      <c r="G317" s="1" t="s">
        <v>99</v>
      </c>
      <c r="H317" s="1" t="s">
        <v>769</v>
      </c>
      <c r="I317" s="1" t="s">
        <v>769</v>
      </c>
      <c r="J317" s="1" t="s">
        <v>5</v>
      </c>
      <c r="K317" s="1" t="s">
        <v>5</v>
      </c>
      <c r="L317" s="1" t="s">
        <v>1443</v>
      </c>
      <c r="M317" s="1" t="s">
        <v>58</v>
      </c>
      <c r="N317" s="1" t="s">
        <v>1405</v>
      </c>
    </row>
    <row r="318" spans="1:14" x14ac:dyDescent="0.25">
      <c r="A318" s="1">
        <v>106350784</v>
      </c>
      <c r="B318" s="1" t="s">
        <v>892</v>
      </c>
      <c r="C318" s="1" t="s">
        <v>893</v>
      </c>
      <c r="D318" s="1" t="s">
        <v>894</v>
      </c>
      <c r="E318" s="1">
        <v>95023</v>
      </c>
      <c r="F318" s="1" t="s">
        <v>402</v>
      </c>
      <c r="G318" s="1" t="s">
        <v>637</v>
      </c>
      <c r="H318" s="1" t="s">
        <v>6</v>
      </c>
      <c r="I318" s="1" t="s">
        <v>6</v>
      </c>
      <c r="J318" s="1" t="s">
        <v>5</v>
      </c>
      <c r="K318" s="1" t="s">
        <v>4</v>
      </c>
      <c r="L318" s="1" t="s">
        <v>134</v>
      </c>
      <c r="M318" s="1" t="s">
        <v>9</v>
      </c>
      <c r="N318" s="1" t="s">
        <v>48</v>
      </c>
    </row>
    <row r="319" spans="1:14" x14ac:dyDescent="0.25">
      <c r="A319" s="1">
        <v>106361110</v>
      </c>
      <c r="B319" s="1" t="s">
        <v>895</v>
      </c>
      <c r="C319" s="1" t="s">
        <v>896</v>
      </c>
      <c r="D319" s="1" t="s">
        <v>897</v>
      </c>
      <c r="E319" s="1">
        <v>92315</v>
      </c>
      <c r="F319" s="1" t="s">
        <v>351</v>
      </c>
      <c r="G319" s="1" t="s">
        <v>638</v>
      </c>
      <c r="H319" s="1" t="s">
        <v>280</v>
      </c>
      <c r="I319" s="1" t="s">
        <v>280</v>
      </c>
      <c r="J319" s="1" t="s">
        <v>5</v>
      </c>
      <c r="K319" s="1" t="s">
        <v>4</v>
      </c>
      <c r="L319" s="1" t="s">
        <v>1443</v>
      </c>
      <c r="M319" s="1" t="s">
        <v>9</v>
      </c>
      <c r="N319" s="1" t="s">
        <v>48</v>
      </c>
    </row>
    <row r="320" spans="1:14" x14ac:dyDescent="0.25">
      <c r="A320" s="1">
        <v>106361144</v>
      </c>
      <c r="B320" s="1" t="s">
        <v>898</v>
      </c>
      <c r="C320" s="1" t="s">
        <v>899</v>
      </c>
      <c r="D320" s="1" t="s">
        <v>900</v>
      </c>
      <c r="E320" s="1">
        <v>91710</v>
      </c>
      <c r="F320" s="1" t="s">
        <v>319</v>
      </c>
      <c r="G320" s="1" t="s">
        <v>222</v>
      </c>
      <c r="H320" s="1" t="s">
        <v>221</v>
      </c>
      <c r="I320" s="1" t="s">
        <v>156</v>
      </c>
      <c r="J320" s="1" t="s">
        <v>5</v>
      </c>
      <c r="K320" s="1" t="s">
        <v>5</v>
      </c>
      <c r="L320" s="1" t="s">
        <v>1443</v>
      </c>
      <c r="M320" s="1" t="s">
        <v>9</v>
      </c>
      <c r="N320" s="1" t="s">
        <v>31</v>
      </c>
    </row>
    <row r="321" spans="1:14" x14ac:dyDescent="0.25">
      <c r="A321" s="1">
        <v>106361166</v>
      </c>
      <c r="B321" s="1" t="s">
        <v>901</v>
      </c>
      <c r="C321" s="1" t="s">
        <v>902</v>
      </c>
      <c r="D321" s="1" t="s">
        <v>903</v>
      </c>
      <c r="E321" s="1">
        <v>91763</v>
      </c>
      <c r="F321" s="1" t="s">
        <v>319</v>
      </c>
      <c r="G321" s="1" t="s">
        <v>222</v>
      </c>
      <c r="H321" s="1" t="s">
        <v>221</v>
      </c>
      <c r="I321" s="1" t="s">
        <v>156</v>
      </c>
      <c r="J321" s="1" t="s">
        <v>5</v>
      </c>
      <c r="K321" s="1" t="s">
        <v>5</v>
      </c>
      <c r="L321" s="1" t="s">
        <v>1443</v>
      </c>
      <c r="M321" s="1" t="s">
        <v>9</v>
      </c>
      <c r="N321" s="1" t="s">
        <v>1404</v>
      </c>
    </row>
    <row r="322" spans="1:14" x14ac:dyDescent="0.25">
      <c r="A322" s="1">
        <v>106361223</v>
      </c>
      <c r="B322" s="1" t="s">
        <v>904</v>
      </c>
      <c r="C322" s="1" t="s">
        <v>905</v>
      </c>
      <c r="D322" s="1" t="s">
        <v>906</v>
      </c>
      <c r="E322" s="1">
        <v>92335</v>
      </c>
      <c r="F322" s="1" t="s">
        <v>907</v>
      </c>
      <c r="G322" s="1" t="s">
        <v>402</v>
      </c>
      <c r="H322" s="1" t="s">
        <v>221</v>
      </c>
      <c r="I322" s="1" t="s">
        <v>221</v>
      </c>
      <c r="J322" s="1" t="s">
        <v>4</v>
      </c>
      <c r="K322" s="1" t="s">
        <v>5</v>
      </c>
      <c r="L322" s="1" t="s">
        <v>1443</v>
      </c>
      <c r="M322" s="1" t="s">
        <v>9</v>
      </c>
      <c r="N322" s="1" t="s">
        <v>1404</v>
      </c>
    </row>
    <row r="323" spans="1:14" x14ac:dyDescent="0.25">
      <c r="A323" s="1">
        <v>106361245</v>
      </c>
      <c r="B323" s="1" t="s">
        <v>908</v>
      </c>
      <c r="C323" s="1" t="s">
        <v>909</v>
      </c>
      <c r="D323" s="1" t="s">
        <v>910</v>
      </c>
      <c r="E323" s="1">
        <v>92354</v>
      </c>
      <c r="F323" s="1" t="s">
        <v>907</v>
      </c>
      <c r="G323" s="1" t="s">
        <v>638</v>
      </c>
      <c r="H323" s="1" t="s">
        <v>280</v>
      </c>
      <c r="I323" s="1" t="s">
        <v>280</v>
      </c>
      <c r="J323" s="1" t="s">
        <v>5</v>
      </c>
      <c r="K323" s="1" t="s">
        <v>5</v>
      </c>
      <c r="L323" s="1" t="s">
        <v>1443</v>
      </c>
      <c r="M323" s="1" t="s">
        <v>9</v>
      </c>
      <c r="N323" s="1" t="s">
        <v>1404</v>
      </c>
    </row>
    <row r="324" spans="1:14" x14ac:dyDescent="0.25">
      <c r="A324" s="1">
        <v>106361246</v>
      </c>
      <c r="B324" s="1" t="s">
        <v>911</v>
      </c>
      <c r="C324" s="1" t="s">
        <v>912</v>
      </c>
      <c r="D324" s="1" t="s">
        <v>910</v>
      </c>
      <c r="E324" s="1">
        <v>92354</v>
      </c>
      <c r="F324" s="1" t="s">
        <v>907</v>
      </c>
      <c r="G324" s="1" t="s">
        <v>638</v>
      </c>
      <c r="H324" s="1" t="s">
        <v>280</v>
      </c>
      <c r="I324" s="1" t="s">
        <v>280</v>
      </c>
      <c r="J324" s="1" t="s">
        <v>4</v>
      </c>
      <c r="K324" s="1" t="s">
        <v>5</v>
      </c>
      <c r="L324" s="1" t="s">
        <v>521</v>
      </c>
      <c r="M324" s="1" t="s">
        <v>9</v>
      </c>
      <c r="N324" s="1" t="s">
        <v>1404</v>
      </c>
    </row>
    <row r="325" spans="1:14" x14ac:dyDescent="0.25">
      <c r="A325" s="1">
        <v>106361266</v>
      </c>
      <c r="B325" s="1" t="s">
        <v>913</v>
      </c>
      <c r="C325" s="1" t="s">
        <v>914</v>
      </c>
      <c r="D325" s="1" t="s">
        <v>915</v>
      </c>
      <c r="E325" s="1">
        <v>92352</v>
      </c>
      <c r="F325" s="1" t="s">
        <v>351</v>
      </c>
      <c r="G325" s="1" t="s">
        <v>638</v>
      </c>
      <c r="H325" s="1" t="s">
        <v>280</v>
      </c>
      <c r="I325" s="1" t="s">
        <v>280</v>
      </c>
      <c r="J325" s="1" t="s">
        <v>5</v>
      </c>
      <c r="K325" s="1" t="s">
        <v>4</v>
      </c>
      <c r="L325" s="1" t="s">
        <v>1443</v>
      </c>
      <c r="M325" s="1" t="s">
        <v>9</v>
      </c>
      <c r="N325" s="1" t="s">
        <v>48</v>
      </c>
    </row>
    <row r="326" spans="1:14" x14ac:dyDescent="0.25">
      <c r="A326" s="1">
        <v>106361274</v>
      </c>
      <c r="B326" s="1" t="s">
        <v>916</v>
      </c>
      <c r="C326" s="1" t="s">
        <v>917</v>
      </c>
      <c r="D326" s="1" t="s">
        <v>918</v>
      </c>
      <c r="E326" s="1">
        <v>91764</v>
      </c>
      <c r="F326" s="1" t="s">
        <v>319</v>
      </c>
      <c r="G326" s="1" t="s">
        <v>222</v>
      </c>
      <c r="H326" s="1" t="s">
        <v>221</v>
      </c>
      <c r="I326" s="1" t="s">
        <v>221</v>
      </c>
      <c r="J326" s="1" t="s">
        <v>5</v>
      </c>
      <c r="K326" s="1" t="s">
        <v>5</v>
      </c>
      <c r="L326" s="1" t="s">
        <v>1443</v>
      </c>
      <c r="M326" s="1" t="s">
        <v>9</v>
      </c>
      <c r="N326" s="1" t="s">
        <v>31</v>
      </c>
    </row>
    <row r="327" spans="1:14" x14ac:dyDescent="0.25">
      <c r="A327" s="1">
        <v>106361308</v>
      </c>
      <c r="B327" s="1" t="s">
        <v>919</v>
      </c>
      <c r="C327" s="1" t="s">
        <v>920</v>
      </c>
      <c r="D327" s="1" t="s">
        <v>921</v>
      </c>
      <c r="E327" s="1">
        <v>92373</v>
      </c>
      <c r="F327" s="1" t="s">
        <v>907</v>
      </c>
      <c r="G327" s="1" t="s">
        <v>638</v>
      </c>
      <c r="H327" s="1" t="s">
        <v>280</v>
      </c>
      <c r="I327" s="1" t="s">
        <v>164</v>
      </c>
      <c r="J327" s="1" t="s">
        <v>5</v>
      </c>
      <c r="K327" s="1" t="s">
        <v>5</v>
      </c>
      <c r="L327" s="1" t="s">
        <v>1443</v>
      </c>
      <c r="M327" s="1" t="s">
        <v>9</v>
      </c>
      <c r="N327" s="1" t="s">
        <v>1404</v>
      </c>
    </row>
    <row r="328" spans="1:14" x14ac:dyDescent="0.25">
      <c r="A328" s="1">
        <v>106361318</v>
      </c>
      <c r="B328" s="1" t="s">
        <v>922</v>
      </c>
      <c r="C328" s="1" t="s">
        <v>923</v>
      </c>
      <c r="D328" s="1" t="s">
        <v>924</v>
      </c>
      <c r="E328" s="1">
        <v>91786</v>
      </c>
      <c r="F328" s="1" t="s">
        <v>319</v>
      </c>
      <c r="G328" s="1" t="s">
        <v>402</v>
      </c>
      <c r="H328" s="1" t="s">
        <v>221</v>
      </c>
      <c r="I328" s="1" t="s">
        <v>221</v>
      </c>
      <c r="J328" s="1" t="s">
        <v>5</v>
      </c>
      <c r="K328" s="1" t="s">
        <v>5</v>
      </c>
      <c r="L328" s="1" t="s">
        <v>1443</v>
      </c>
      <c r="M328" s="1" t="s">
        <v>9</v>
      </c>
      <c r="N328" s="1" t="s">
        <v>1404</v>
      </c>
    </row>
    <row r="329" spans="1:14" x14ac:dyDescent="0.25">
      <c r="A329" s="1">
        <v>106361323</v>
      </c>
      <c r="B329" s="1" t="s">
        <v>925</v>
      </c>
      <c r="C329" s="1" t="s">
        <v>926</v>
      </c>
      <c r="D329" s="1" t="s">
        <v>927</v>
      </c>
      <c r="E329" s="1">
        <v>92411</v>
      </c>
      <c r="F329" s="1" t="s">
        <v>341</v>
      </c>
      <c r="G329" s="1" t="s">
        <v>402</v>
      </c>
      <c r="H329" s="1" t="s">
        <v>164</v>
      </c>
      <c r="I329" s="1" t="s">
        <v>164</v>
      </c>
      <c r="J329" s="1" t="s">
        <v>5</v>
      </c>
      <c r="K329" s="1" t="s">
        <v>5</v>
      </c>
      <c r="L329" s="1" t="s">
        <v>1443</v>
      </c>
      <c r="M329" s="1" t="s">
        <v>9</v>
      </c>
      <c r="N329" s="1" t="s">
        <v>1404</v>
      </c>
    </row>
    <row r="330" spans="1:14" x14ac:dyDescent="0.25">
      <c r="A330" s="1">
        <v>106361339</v>
      </c>
      <c r="B330" s="1" t="s">
        <v>928</v>
      </c>
      <c r="C330" s="1" t="s">
        <v>929</v>
      </c>
      <c r="D330" s="1" t="s">
        <v>927</v>
      </c>
      <c r="E330" s="1">
        <v>92404</v>
      </c>
      <c r="F330" s="1" t="s">
        <v>341</v>
      </c>
      <c r="G330" s="1" t="s">
        <v>402</v>
      </c>
      <c r="H330" s="1" t="s">
        <v>164</v>
      </c>
      <c r="I330" s="1" t="s">
        <v>164</v>
      </c>
      <c r="J330" s="1" t="s">
        <v>4</v>
      </c>
      <c r="K330" s="1" t="s">
        <v>5</v>
      </c>
      <c r="L330" s="1" t="s">
        <v>1443</v>
      </c>
      <c r="M330" s="1" t="s">
        <v>9</v>
      </c>
      <c r="N330" s="1" t="s">
        <v>1404</v>
      </c>
    </row>
    <row r="331" spans="1:14" x14ac:dyDescent="0.25">
      <c r="A331" s="1">
        <v>106361343</v>
      </c>
      <c r="B331" s="1" t="s">
        <v>930</v>
      </c>
      <c r="C331" s="1" t="s">
        <v>931</v>
      </c>
      <c r="D331" s="1" t="s">
        <v>932</v>
      </c>
      <c r="E331" s="1">
        <v>92307</v>
      </c>
      <c r="F331" s="1" t="s">
        <v>351</v>
      </c>
      <c r="G331" s="1" t="s">
        <v>638</v>
      </c>
      <c r="H331" s="1" t="s">
        <v>280</v>
      </c>
      <c r="I331" s="1" t="s">
        <v>280</v>
      </c>
      <c r="J331" s="1" t="s">
        <v>5</v>
      </c>
      <c r="K331" s="1" t="s">
        <v>4</v>
      </c>
      <c r="L331" s="1" t="s">
        <v>134</v>
      </c>
      <c r="M331" s="1" t="s">
        <v>9</v>
      </c>
      <c r="N331" s="1" t="s">
        <v>1404</v>
      </c>
    </row>
    <row r="332" spans="1:14" x14ac:dyDescent="0.25">
      <c r="A332" s="1">
        <v>106361370</v>
      </c>
      <c r="B332" s="1" t="s">
        <v>933</v>
      </c>
      <c r="C332" s="1" t="s">
        <v>934</v>
      </c>
      <c r="D332" s="1" t="s">
        <v>935</v>
      </c>
      <c r="E332" s="1">
        <v>92395</v>
      </c>
      <c r="F332" s="1" t="s">
        <v>279</v>
      </c>
      <c r="G332" s="1" t="s">
        <v>280</v>
      </c>
      <c r="H332" s="1" t="s">
        <v>280</v>
      </c>
      <c r="I332" s="1" t="s">
        <v>280</v>
      </c>
      <c r="J332" s="1" t="s">
        <v>5</v>
      </c>
      <c r="K332" s="1" t="s">
        <v>4</v>
      </c>
      <c r="L332" s="1" t="s">
        <v>1443</v>
      </c>
      <c r="M332" s="1" t="s">
        <v>9</v>
      </c>
      <c r="N332" s="1" t="s">
        <v>10</v>
      </c>
    </row>
    <row r="333" spans="1:14" x14ac:dyDescent="0.25">
      <c r="A333" s="1">
        <v>106361458</v>
      </c>
      <c r="B333" s="1" t="s">
        <v>936</v>
      </c>
      <c r="C333" s="1" t="s">
        <v>937</v>
      </c>
      <c r="D333" s="1" t="s">
        <v>938</v>
      </c>
      <c r="E333" s="1">
        <v>92363</v>
      </c>
      <c r="F333" s="1" t="s">
        <v>207</v>
      </c>
      <c r="G333" s="1" t="s">
        <v>6</v>
      </c>
      <c r="H333" s="1" t="s">
        <v>208</v>
      </c>
      <c r="I333" s="1" t="s">
        <v>280</v>
      </c>
      <c r="J333" s="1" t="s">
        <v>5</v>
      </c>
      <c r="K333" s="1" t="s">
        <v>4</v>
      </c>
      <c r="L333" s="1" t="s">
        <v>1443</v>
      </c>
      <c r="M333" s="1" t="s">
        <v>9</v>
      </c>
      <c r="N333" s="1" t="s">
        <v>1404</v>
      </c>
    </row>
    <row r="334" spans="1:14" x14ac:dyDescent="0.25">
      <c r="A334" s="1">
        <v>106361768</v>
      </c>
      <c r="B334" s="1" t="s">
        <v>939</v>
      </c>
      <c r="C334" s="1" t="s">
        <v>940</v>
      </c>
      <c r="D334" s="1" t="s">
        <v>941</v>
      </c>
      <c r="E334" s="1">
        <v>92369</v>
      </c>
      <c r="F334" s="1" t="s">
        <v>341</v>
      </c>
      <c r="G334" s="1" t="s">
        <v>402</v>
      </c>
      <c r="H334" s="1" t="s">
        <v>164</v>
      </c>
      <c r="I334" s="1" t="s">
        <v>280</v>
      </c>
      <c r="J334" s="1" t="s">
        <v>5</v>
      </c>
      <c r="K334" s="1" t="s">
        <v>5</v>
      </c>
      <c r="L334" s="1" t="s">
        <v>1443</v>
      </c>
      <c r="M334" s="1" t="s">
        <v>58</v>
      </c>
      <c r="N334" s="1" t="s">
        <v>182</v>
      </c>
    </row>
    <row r="335" spans="1:14" x14ac:dyDescent="0.25">
      <c r="A335" s="1">
        <v>106362041</v>
      </c>
      <c r="B335" s="1" t="s">
        <v>942</v>
      </c>
      <c r="C335" s="1" t="s">
        <v>943</v>
      </c>
      <c r="D335" s="1" t="s">
        <v>944</v>
      </c>
      <c r="E335" s="1">
        <v>92252</v>
      </c>
      <c r="F335" s="1" t="s">
        <v>684</v>
      </c>
      <c r="G335" s="1" t="s">
        <v>638</v>
      </c>
      <c r="H335" s="1" t="s">
        <v>280</v>
      </c>
      <c r="I335" s="1" t="s">
        <v>280</v>
      </c>
      <c r="J335" s="1" t="s">
        <v>5</v>
      </c>
      <c r="K335" s="1" t="s">
        <v>4</v>
      </c>
      <c r="L335" s="1" t="s">
        <v>134</v>
      </c>
      <c r="M335" s="1" t="s">
        <v>9</v>
      </c>
      <c r="N335" s="1" t="s">
        <v>1405</v>
      </c>
    </row>
    <row r="336" spans="1:14" x14ac:dyDescent="0.25">
      <c r="A336" s="1">
        <v>106364014</v>
      </c>
      <c r="B336" s="1" t="s">
        <v>945</v>
      </c>
      <c r="C336" s="1" t="s">
        <v>946</v>
      </c>
      <c r="D336" s="1" t="s">
        <v>921</v>
      </c>
      <c r="E336" s="1">
        <v>92373</v>
      </c>
      <c r="F336" s="1" t="s">
        <v>907</v>
      </c>
      <c r="G336" s="1" t="s">
        <v>638</v>
      </c>
      <c r="H336" s="1" t="s">
        <v>280</v>
      </c>
      <c r="I336" s="1" t="s">
        <v>164</v>
      </c>
      <c r="J336" s="1" t="s">
        <v>5</v>
      </c>
      <c r="K336" s="1" t="s">
        <v>5</v>
      </c>
      <c r="L336" s="1" t="s">
        <v>1443</v>
      </c>
      <c r="M336" s="1" t="s">
        <v>9</v>
      </c>
      <c r="N336" s="1" t="s">
        <v>1443</v>
      </c>
    </row>
    <row r="337" spans="1:14" x14ac:dyDescent="0.25">
      <c r="A337" s="1">
        <v>106364050</v>
      </c>
      <c r="B337" s="1" t="s">
        <v>947</v>
      </c>
      <c r="C337" s="1" t="s">
        <v>948</v>
      </c>
      <c r="D337" s="1" t="s">
        <v>900</v>
      </c>
      <c r="E337" s="1">
        <v>91710</v>
      </c>
      <c r="F337" s="1" t="s">
        <v>319</v>
      </c>
      <c r="G337" s="1" t="s">
        <v>222</v>
      </c>
      <c r="H337" s="1" t="s">
        <v>221</v>
      </c>
      <c r="I337" s="1" t="s">
        <v>156</v>
      </c>
      <c r="J337" s="1" t="s">
        <v>5</v>
      </c>
      <c r="K337" s="1" t="s">
        <v>5</v>
      </c>
      <c r="L337" s="1" t="s">
        <v>1443</v>
      </c>
      <c r="M337" s="1" t="s">
        <v>58</v>
      </c>
      <c r="N337" s="1" t="s">
        <v>31</v>
      </c>
    </row>
    <row r="338" spans="1:14" x14ac:dyDescent="0.25">
      <c r="A338" s="1">
        <v>106364121</v>
      </c>
      <c r="B338" s="1" t="s">
        <v>949</v>
      </c>
      <c r="C338" s="1" t="s">
        <v>950</v>
      </c>
      <c r="D338" s="1" t="s">
        <v>927</v>
      </c>
      <c r="E338" s="1">
        <v>92411</v>
      </c>
      <c r="F338" s="1" t="s">
        <v>341</v>
      </c>
      <c r="G338" s="1" t="s">
        <v>402</v>
      </c>
      <c r="H338" s="1" t="s">
        <v>164</v>
      </c>
      <c r="I338" s="1" t="s">
        <v>164</v>
      </c>
      <c r="J338" s="1" t="s">
        <v>5</v>
      </c>
      <c r="K338" s="1" t="s">
        <v>5</v>
      </c>
      <c r="L338" s="1" t="s">
        <v>1443</v>
      </c>
      <c r="M338" s="1" t="s">
        <v>9</v>
      </c>
      <c r="N338" s="1" t="s">
        <v>173</v>
      </c>
    </row>
    <row r="339" spans="1:14" x14ac:dyDescent="0.25">
      <c r="A339" s="1">
        <v>106364144</v>
      </c>
      <c r="B339" s="1" t="s">
        <v>951</v>
      </c>
      <c r="C339" s="1" t="s">
        <v>952</v>
      </c>
      <c r="D339" s="1" t="s">
        <v>935</v>
      </c>
      <c r="E339" s="1">
        <v>92395</v>
      </c>
      <c r="F339" s="1" t="s">
        <v>351</v>
      </c>
      <c r="G339" s="1" t="s">
        <v>280</v>
      </c>
      <c r="H339" s="1" t="s">
        <v>280</v>
      </c>
      <c r="I339" s="1" t="s">
        <v>280</v>
      </c>
      <c r="J339" s="1" t="s">
        <v>5</v>
      </c>
      <c r="K339" s="1" t="s">
        <v>5</v>
      </c>
      <c r="L339" s="1" t="s">
        <v>1443</v>
      </c>
      <c r="M339" s="1" t="s">
        <v>9</v>
      </c>
      <c r="N339" s="1" t="s">
        <v>31</v>
      </c>
    </row>
    <row r="340" spans="1:14" x14ac:dyDescent="0.25">
      <c r="A340" s="1">
        <v>106364188</v>
      </c>
      <c r="B340" s="1" t="s">
        <v>953</v>
      </c>
      <c r="C340" s="1" t="s">
        <v>954</v>
      </c>
      <c r="D340" s="1" t="s">
        <v>955</v>
      </c>
      <c r="E340" s="1">
        <v>91730</v>
      </c>
      <c r="F340" s="1" t="s">
        <v>907</v>
      </c>
      <c r="G340" s="1" t="s">
        <v>402</v>
      </c>
      <c r="H340" s="1" t="s">
        <v>221</v>
      </c>
      <c r="I340" s="1" t="s">
        <v>164</v>
      </c>
      <c r="J340" s="1" t="s">
        <v>5</v>
      </c>
      <c r="K340" s="1" t="s">
        <v>5</v>
      </c>
      <c r="L340" s="1" t="s">
        <v>1443</v>
      </c>
      <c r="M340" s="1" t="s">
        <v>9</v>
      </c>
      <c r="N340" s="1" t="s">
        <v>1405</v>
      </c>
    </row>
    <row r="341" spans="1:14" x14ac:dyDescent="0.25">
      <c r="A341" s="1">
        <v>106364231</v>
      </c>
      <c r="B341" s="1" t="s">
        <v>956</v>
      </c>
      <c r="C341" s="1" t="s">
        <v>957</v>
      </c>
      <c r="D341" s="1" t="s">
        <v>958</v>
      </c>
      <c r="E341" s="1" t="s">
        <v>959</v>
      </c>
      <c r="F341" s="1" t="s">
        <v>907</v>
      </c>
      <c r="G341" s="1" t="s">
        <v>402</v>
      </c>
      <c r="H341" s="1" t="s">
        <v>164</v>
      </c>
      <c r="I341" s="1" t="s">
        <v>164</v>
      </c>
      <c r="J341" s="1" t="s">
        <v>4</v>
      </c>
      <c r="K341" s="1" t="s">
        <v>5</v>
      </c>
      <c r="L341" s="1" t="s">
        <v>19</v>
      </c>
      <c r="M341" s="1" t="s">
        <v>9</v>
      </c>
      <c r="N341" s="1" t="s">
        <v>10</v>
      </c>
    </row>
    <row r="342" spans="1:14" x14ac:dyDescent="0.25">
      <c r="A342" s="1">
        <v>106364265</v>
      </c>
      <c r="B342" s="1" t="s">
        <v>960</v>
      </c>
      <c r="C342" s="1" t="s">
        <v>961</v>
      </c>
      <c r="D342" s="1" t="s">
        <v>918</v>
      </c>
      <c r="E342" s="1">
        <v>91761</v>
      </c>
      <c r="F342" s="1" t="s">
        <v>319</v>
      </c>
      <c r="G342" s="1" t="s">
        <v>222</v>
      </c>
      <c r="H342" s="1" t="s">
        <v>221</v>
      </c>
      <c r="I342" s="1" t="s">
        <v>221</v>
      </c>
      <c r="J342" s="1" t="s">
        <v>5</v>
      </c>
      <c r="K342" s="1" t="s">
        <v>5</v>
      </c>
      <c r="L342" s="1" t="s">
        <v>1443</v>
      </c>
      <c r="M342" s="1" t="s">
        <v>9</v>
      </c>
      <c r="N342" s="1" t="s">
        <v>1404</v>
      </c>
    </row>
    <row r="343" spans="1:14" x14ac:dyDescent="0.25">
      <c r="A343" s="1">
        <v>106364268</v>
      </c>
      <c r="B343" s="1" t="s">
        <v>962</v>
      </c>
      <c r="C343" s="1" t="s">
        <v>963</v>
      </c>
      <c r="D343" s="1" t="s">
        <v>921</v>
      </c>
      <c r="E343" s="1">
        <v>92373</v>
      </c>
      <c r="F343" s="1" t="s">
        <v>907</v>
      </c>
      <c r="G343" s="1" t="s">
        <v>638</v>
      </c>
      <c r="H343" s="1" t="s">
        <v>280</v>
      </c>
      <c r="I343" s="1" t="s">
        <v>280</v>
      </c>
      <c r="J343" s="1" t="s">
        <v>5</v>
      </c>
      <c r="K343" s="1" t="s">
        <v>5</v>
      </c>
      <c r="L343" s="1" t="s">
        <v>1443</v>
      </c>
      <c r="M343" s="1" t="s">
        <v>9</v>
      </c>
      <c r="N343" s="1" t="s">
        <v>1404</v>
      </c>
    </row>
    <row r="344" spans="1:14" x14ac:dyDescent="0.25">
      <c r="A344" s="1">
        <v>106364430</v>
      </c>
      <c r="B344" s="1" t="s">
        <v>964</v>
      </c>
      <c r="C344" s="1" t="s">
        <v>965</v>
      </c>
      <c r="D344" s="1" t="s">
        <v>966</v>
      </c>
      <c r="E344" s="1">
        <v>92311</v>
      </c>
      <c r="F344" s="1" t="s">
        <v>351</v>
      </c>
      <c r="G344" s="1" t="s">
        <v>638</v>
      </c>
      <c r="H344" s="1" t="s">
        <v>280</v>
      </c>
      <c r="I344" s="1" t="s">
        <v>280</v>
      </c>
      <c r="J344" s="1" t="s">
        <v>5</v>
      </c>
      <c r="K344" s="1" t="s">
        <v>4</v>
      </c>
      <c r="L344" s="1" t="s">
        <v>1443</v>
      </c>
      <c r="M344" s="1" t="s">
        <v>9</v>
      </c>
      <c r="N344" s="1" t="s">
        <v>31</v>
      </c>
    </row>
    <row r="345" spans="1:14" x14ac:dyDescent="0.25">
      <c r="A345" s="1">
        <v>106364451</v>
      </c>
      <c r="B345" s="1" t="s">
        <v>967</v>
      </c>
      <c r="C345" s="1" t="s">
        <v>968</v>
      </c>
      <c r="D345" s="1" t="s">
        <v>910</v>
      </c>
      <c r="E345" s="1">
        <v>92354</v>
      </c>
      <c r="F345" s="1" t="s">
        <v>907</v>
      </c>
      <c r="G345" s="1" t="s">
        <v>402</v>
      </c>
      <c r="H345" s="1" t="s">
        <v>164</v>
      </c>
      <c r="I345" s="1" t="s">
        <v>280</v>
      </c>
      <c r="J345" s="1" t="s">
        <v>5</v>
      </c>
      <c r="K345" s="1" t="s">
        <v>5</v>
      </c>
      <c r="L345" s="1" t="s">
        <v>1443</v>
      </c>
      <c r="M345" s="1" t="s">
        <v>9</v>
      </c>
      <c r="N345" s="1" t="s">
        <v>31</v>
      </c>
    </row>
    <row r="346" spans="1:14" x14ac:dyDescent="0.25">
      <c r="A346" s="1">
        <v>106364502</v>
      </c>
      <c r="B346" s="1" t="s">
        <v>969</v>
      </c>
      <c r="C346" s="1" t="s">
        <v>970</v>
      </c>
      <c r="D346" s="1" t="s">
        <v>910</v>
      </c>
      <c r="E346" s="1">
        <v>92354</v>
      </c>
      <c r="F346" s="1" t="s">
        <v>907</v>
      </c>
      <c r="G346" s="1" t="s">
        <v>638</v>
      </c>
      <c r="H346" s="1" t="s">
        <v>280</v>
      </c>
      <c r="I346" s="1" t="s">
        <v>280</v>
      </c>
      <c r="J346" s="1" t="s">
        <v>5</v>
      </c>
      <c r="K346" s="1" t="s">
        <v>5</v>
      </c>
      <c r="L346" s="1" t="s">
        <v>18</v>
      </c>
      <c r="M346" s="1" t="s">
        <v>9</v>
      </c>
      <c r="N346" s="1" t="s">
        <v>1404</v>
      </c>
    </row>
    <row r="347" spans="1:14" x14ac:dyDescent="0.25">
      <c r="A347" s="1">
        <v>106370028</v>
      </c>
      <c r="B347" s="1" t="s">
        <v>971</v>
      </c>
      <c r="C347" s="1" t="s">
        <v>972</v>
      </c>
      <c r="D347" s="1" t="s">
        <v>973</v>
      </c>
      <c r="E347" s="1">
        <v>92078</v>
      </c>
      <c r="F347" s="1" t="s">
        <v>974</v>
      </c>
      <c r="G347" s="1" t="s">
        <v>541</v>
      </c>
      <c r="H347" s="1" t="s">
        <v>907</v>
      </c>
      <c r="I347" s="1" t="s">
        <v>289</v>
      </c>
      <c r="J347" s="1" t="s">
        <v>5</v>
      </c>
      <c r="K347" s="1" t="s">
        <v>5</v>
      </c>
      <c r="L347" s="1" t="s">
        <v>1443</v>
      </c>
      <c r="M347" s="1" t="s">
        <v>9</v>
      </c>
      <c r="N347" s="1" t="s">
        <v>1404</v>
      </c>
    </row>
    <row r="348" spans="1:14" x14ac:dyDescent="0.25">
      <c r="A348" s="1">
        <v>106370033</v>
      </c>
      <c r="B348" s="1" t="s">
        <v>975</v>
      </c>
      <c r="C348" s="1" t="s">
        <v>976</v>
      </c>
      <c r="D348" s="1" t="s">
        <v>977</v>
      </c>
      <c r="E348" s="1">
        <v>92014</v>
      </c>
      <c r="F348" s="1" t="s">
        <v>978</v>
      </c>
      <c r="G348" s="1" t="s">
        <v>307</v>
      </c>
      <c r="H348" s="1" t="s">
        <v>907</v>
      </c>
      <c r="I348" s="1" t="s">
        <v>271</v>
      </c>
      <c r="J348" s="1" t="s">
        <v>5</v>
      </c>
      <c r="K348" s="1" t="s">
        <v>5</v>
      </c>
      <c r="L348" s="1" t="s">
        <v>1443</v>
      </c>
      <c r="M348" s="1" t="s">
        <v>55</v>
      </c>
      <c r="N348" s="1" t="s">
        <v>1405</v>
      </c>
    </row>
    <row r="349" spans="1:14" x14ac:dyDescent="0.25">
      <c r="A349" s="1">
        <v>106370652</v>
      </c>
      <c r="B349" s="1" t="s">
        <v>979</v>
      </c>
      <c r="C349" s="1" t="s">
        <v>980</v>
      </c>
      <c r="D349" s="1" t="s">
        <v>981</v>
      </c>
      <c r="E349" s="1" t="s">
        <v>982</v>
      </c>
      <c r="F349" s="1" t="s">
        <v>983</v>
      </c>
      <c r="G349" s="1" t="s">
        <v>279</v>
      </c>
      <c r="H349" s="1" t="s">
        <v>396</v>
      </c>
      <c r="I349" s="1" t="s">
        <v>396</v>
      </c>
      <c r="J349" s="1" t="s">
        <v>5</v>
      </c>
      <c r="K349" s="1" t="s">
        <v>5</v>
      </c>
      <c r="L349" s="1" t="s">
        <v>1443</v>
      </c>
      <c r="M349" s="1" t="s">
        <v>9</v>
      </c>
      <c r="N349" s="1" t="s">
        <v>362</v>
      </c>
    </row>
    <row r="350" spans="1:14" x14ac:dyDescent="0.25">
      <c r="A350" s="1">
        <v>106370658</v>
      </c>
      <c r="B350" s="1" t="s">
        <v>984</v>
      </c>
      <c r="C350" s="1" t="s">
        <v>985</v>
      </c>
      <c r="D350" s="1" t="s">
        <v>986</v>
      </c>
      <c r="E350" s="1">
        <v>91910</v>
      </c>
      <c r="F350" s="1" t="s">
        <v>987</v>
      </c>
      <c r="G350" s="1" t="s">
        <v>6</v>
      </c>
      <c r="H350" s="1" t="s">
        <v>293</v>
      </c>
      <c r="I350" s="1" t="s">
        <v>293</v>
      </c>
      <c r="J350" s="1" t="s">
        <v>5</v>
      </c>
      <c r="K350" s="1" t="s">
        <v>5</v>
      </c>
      <c r="L350" s="1" t="s">
        <v>1443</v>
      </c>
      <c r="M350" s="1" t="s">
        <v>9</v>
      </c>
      <c r="N350" s="1" t="s">
        <v>1404</v>
      </c>
    </row>
    <row r="351" spans="1:14" x14ac:dyDescent="0.25">
      <c r="A351" s="1">
        <v>106370673</v>
      </c>
      <c r="B351" s="1" t="s">
        <v>988</v>
      </c>
      <c r="C351" s="1" t="s">
        <v>989</v>
      </c>
      <c r="D351" s="1" t="s">
        <v>981</v>
      </c>
      <c r="E351" s="1">
        <v>92123</v>
      </c>
      <c r="F351" s="1" t="s">
        <v>983</v>
      </c>
      <c r="G351" s="1" t="s">
        <v>279</v>
      </c>
      <c r="H351" s="1" t="s">
        <v>396</v>
      </c>
      <c r="I351" s="1" t="s">
        <v>396</v>
      </c>
      <c r="J351" s="1" t="s">
        <v>5</v>
      </c>
      <c r="K351" s="1" t="s">
        <v>5</v>
      </c>
      <c r="L351" s="1" t="s">
        <v>18</v>
      </c>
      <c r="M351" s="1" t="s">
        <v>9</v>
      </c>
      <c r="N351" s="1" t="s">
        <v>1404</v>
      </c>
    </row>
    <row r="352" spans="1:14" x14ac:dyDescent="0.25">
      <c r="A352" s="1">
        <v>106370689</v>
      </c>
      <c r="B352" s="1" t="s">
        <v>990</v>
      </c>
      <c r="C352" s="1" t="s">
        <v>991</v>
      </c>
      <c r="D352" s="1" t="s">
        <v>992</v>
      </c>
      <c r="E352" s="1">
        <v>92118</v>
      </c>
      <c r="F352" s="1" t="s">
        <v>978</v>
      </c>
      <c r="G352" s="1" t="s">
        <v>279</v>
      </c>
      <c r="H352" s="1" t="s">
        <v>907</v>
      </c>
      <c r="I352" s="1" t="s">
        <v>907</v>
      </c>
      <c r="J352" s="1" t="s">
        <v>5</v>
      </c>
      <c r="K352" s="1" t="s">
        <v>5</v>
      </c>
      <c r="L352" s="1" t="s">
        <v>1443</v>
      </c>
      <c r="M352" s="1" t="s">
        <v>9</v>
      </c>
      <c r="N352" s="1" t="s">
        <v>1404</v>
      </c>
    </row>
    <row r="353" spans="1:14" x14ac:dyDescent="0.25">
      <c r="A353" s="1">
        <v>106370694</v>
      </c>
      <c r="B353" s="1" t="s">
        <v>993</v>
      </c>
      <c r="C353" s="1" t="s">
        <v>994</v>
      </c>
      <c r="D353" s="1" t="s">
        <v>981</v>
      </c>
      <c r="E353" s="1">
        <v>92123</v>
      </c>
      <c r="F353" s="1" t="s">
        <v>983</v>
      </c>
      <c r="G353" s="1" t="s">
        <v>279</v>
      </c>
      <c r="H353" s="1" t="s">
        <v>396</v>
      </c>
      <c r="I353" s="1" t="s">
        <v>396</v>
      </c>
      <c r="J353" s="1" t="s">
        <v>5</v>
      </c>
      <c r="K353" s="1" t="s">
        <v>5</v>
      </c>
      <c r="L353" s="1" t="s">
        <v>46</v>
      </c>
      <c r="M353" s="1" t="s">
        <v>9</v>
      </c>
      <c r="N353" s="1" t="s">
        <v>1404</v>
      </c>
    </row>
    <row r="354" spans="1:14" x14ac:dyDescent="0.25">
      <c r="A354" s="1">
        <v>106370695</v>
      </c>
      <c r="B354" s="1" t="s">
        <v>995</v>
      </c>
      <c r="C354" s="1" t="s">
        <v>996</v>
      </c>
      <c r="D354" s="1" t="s">
        <v>981</v>
      </c>
      <c r="E354" s="1">
        <v>92123</v>
      </c>
      <c r="F354" s="1" t="s">
        <v>983</v>
      </c>
      <c r="G354" s="1" t="s">
        <v>279</v>
      </c>
      <c r="H354" s="1" t="s">
        <v>396</v>
      </c>
      <c r="I354" s="1" t="s">
        <v>396</v>
      </c>
      <c r="J354" s="1" t="s">
        <v>5</v>
      </c>
      <c r="K354" s="1" t="s">
        <v>5</v>
      </c>
      <c r="L354" s="1" t="s">
        <v>1443</v>
      </c>
      <c r="M354" s="1" t="s">
        <v>9</v>
      </c>
      <c r="N354" s="1" t="s">
        <v>1404</v>
      </c>
    </row>
    <row r="355" spans="1:14" x14ac:dyDescent="0.25">
      <c r="A355" s="1">
        <v>106370714</v>
      </c>
      <c r="B355" s="1" t="s">
        <v>997</v>
      </c>
      <c r="C355" s="1" t="s">
        <v>998</v>
      </c>
      <c r="D355" s="1" t="s">
        <v>999</v>
      </c>
      <c r="E355" s="1">
        <v>91942</v>
      </c>
      <c r="F355" s="1" t="s">
        <v>1000</v>
      </c>
      <c r="G355" s="1" t="s">
        <v>279</v>
      </c>
      <c r="H355" s="1" t="s">
        <v>396</v>
      </c>
      <c r="I355" s="1" t="s">
        <v>396</v>
      </c>
      <c r="J355" s="1" t="s">
        <v>5</v>
      </c>
      <c r="K355" s="1" t="s">
        <v>5</v>
      </c>
      <c r="L355" s="1" t="s">
        <v>1443</v>
      </c>
      <c r="M355" s="1" t="s">
        <v>9</v>
      </c>
      <c r="N355" s="1" t="s">
        <v>1404</v>
      </c>
    </row>
    <row r="356" spans="1:14" x14ac:dyDescent="0.25">
      <c r="A356" s="1">
        <v>106370721</v>
      </c>
      <c r="B356" s="1" t="s">
        <v>1384</v>
      </c>
      <c r="C356" s="1" t="s">
        <v>1385</v>
      </c>
      <c r="D356" s="1" t="s">
        <v>981</v>
      </c>
      <c r="E356" s="1" t="s">
        <v>1386</v>
      </c>
      <c r="F356" s="1" t="s">
        <v>983</v>
      </c>
      <c r="G356" s="1" t="s">
        <v>279</v>
      </c>
      <c r="H356" s="1" t="s">
        <v>907</v>
      </c>
      <c r="I356" s="1" t="s">
        <v>396</v>
      </c>
      <c r="J356" s="1" t="s">
        <v>5</v>
      </c>
      <c r="K356" s="1" t="s">
        <v>5</v>
      </c>
      <c r="L356" s="1" t="s">
        <v>1443</v>
      </c>
      <c r="M356" s="1" t="s">
        <v>9</v>
      </c>
      <c r="N356" s="1" t="s">
        <v>1443</v>
      </c>
    </row>
    <row r="357" spans="1:14" x14ac:dyDescent="0.25">
      <c r="A357" s="1">
        <v>106370730</v>
      </c>
      <c r="B357" s="1" t="s">
        <v>1001</v>
      </c>
      <c r="C357" s="1" t="s">
        <v>1002</v>
      </c>
      <c r="D357" s="1" t="s">
        <v>981</v>
      </c>
      <c r="E357" s="1">
        <v>92120</v>
      </c>
      <c r="F357" s="1" t="s">
        <v>983</v>
      </c>
      <c r="G357" s="1" t="s">
        <v>279</v>
      </c>
      <c r="H357" s="1" t="s">
        <v>396</v>
      </c>
      <c r="I357" s="1" t="s">
        <v>396</v>
      </c>
      <c r="J357" s="1" t="s">
        <v>4</v>
      </c>
      <c r="K357" s="1" t="s">
        <v>5</v>
      </c>
      <c r="L357" s="1" t="s">
        <v>1443</v>
      </c>
      <c r="M357" s="1" t="s">
        <v>9</v>
      </c>
      <c r="N357" s="1" t="s">
        <v>1404</v>
      </c>
    </row>
    <row r="358" spans="1:14" x14ac:dyDescent="0.25">
      <c r="A358" s="1">
        <v>106370744</v>
      </c>
      <c r="B358" s="1" t="s">
        <v>1003</v>
      </c>
      <c r="C358" s="1" t="s">
        <v>1004</v>
      </c>
      <c r="D358" s="1" t="s">
        <v>981</v>
      </c>
      <c r="E358" s="1" t="s">
        <v>1005</v>
      </c>
      <c r="F358" s="1" t="s">
        <v>983</v>
      </c>
      <c r="G358" s="1" t="s">
        <v>279</v>
      </c>
      <c r="H358" s="1" t="s">
        <v>907</v>
      </c>
      <c r="I358" s="1" t="s">
        <v>396</v>
      </c>
      <c r="J358" s="1" t="s">
        <v>4</v>
      </c>
      <c r="K358" s="1" t="s">
        <v>5</v>
      </c>
      <c r="L358" s="1" t="s">
        <v>19</v>
      </c>
      <c r="M358" s="1" t="s">
        <v>9</v>
      </c>
      <c r="N358" s="1" t="s">
        <v>1404</v>
      </c>
    </row>
    <row r="359" spans="1:14" x14ac:dyDescent="0.25">
      <c r="A359" s="1">
        <v>106370745</v>
      </c>
      <c r="B359" s="1" t="s">
        <v>1006</v>
      </c>
      <c r="C359" s="1" t="s">
        <v>1007</v>
      </c>
      <c r="D359" s="1" t="s">
        <v>981</v>
      </c>
      <c r="E359" s="1">
        <v>92123</v>
      </c>
      <c r="F359" s="1" t="s">
        <v>983</v>
      </c>
      <c r="G359" s="1" t="s">
        <v>279</v>
      </c>
      <c r="H359" s="1" t="s">
        <v>396</v>
      </c>
      <c r="I359" s="1" t="s">
        <v>396</v>
      </c>
      <c r="J359" s="1" t="s">
        <v>5</v>
      </c>
      <c r="K359" s="1" t="s">
        <v>5</v>
      </c>
      <c r="L359" s="1" t="s">
        <v>1443</v>
      </c>
      <c r="M359" s="1" t="s">
        <v>58</v>
      </c>
      <c r="N359" s="1" t="s">
        <v>1404</v>
      </c>
    </row>
    <row r="360" spans="1:14" x14ac:dyDescent="0.25">
      <c r="A360" s="1">
        <v>106370749</v>
      </c>
      <c r="B360" s="1" t="s">
        <v>1008</v>
      </c>
      <c r="C360" s="1" t="s">
        <v>1009</v>
      </c>
      <c r="D360" s="1" t="s">
        <v>999</v>
      </c>
      <c r="E360" s="1">
        <v>91942</v>
      </c>
      <c r="F360" s="1" t="s">
        <v>1000</v>
      </c>
      <c r="G360" s="1" t="s">
        <v>279</v>
      </c>
      <c r="H360" s="1" t="s">
        <v>396</v>
      </c>
      <c r="I360" s="1" t="s">
        <v>396</v>
      </c>
      <c r="J360" s="1" t="s">
        <v>5</v>
      </c>
      <c r="K360" s="1" t="s">
        <v>5</v>
      </c>
      <c r="L360" s="1" t="s">
        <v>1443</v>
      </c>
      <c r="M360" s="1" t="s">
        <v>58</v>
      </c>
      <c r="N360" s="1" t="s">
        <v>1405</v>
      </c>
    </row>
    <row r="361" spans="1:14" x14ac:dyDescent="0.25">
      <c r="A361" s="1">
        <v>106370759</v>
      </c>
      <c r="B361" s="1" t="s">
        <v>1010</v>
      </c>
      <c r="C361" s="1" t="s">
        <v>1011</v>
      </c>
      <c r="D361" s="1" t="s">
        <v>1012</v>
      </c>
      <c r="E361" s="1">
        <v>91950</v>
      </c>
      <c r="F361" s="1" t="s">
        <v>987</v>
      </c>
      <c r="G361" s="1" t="s">
        <v>6</v>
      </c>
      <c r="H361" s="1" t="s">
        <v>293</v>
      </c>
      <c r="I361" s="1" t="s">
        <v>293</v>
      </c>
      <c r="J361" s="1" t="s">
        <v>5</v>
      </c>
      <c r="K361" s="1" t="s">
        <v>5</v>
      </c>
      <c r="L361" s="1" t="s">
        <v>1443</v>
      </c>
      <c r="M361" s="1" t="s">
        <v>9</v>
      </c>
      <c r="N361" s="1" t="s">
        <v>1405</v>
      </c>
    </row>
    <row r="362" spans="1:14" x14ac:dyDescent="0.25">
      <c r="A362" s="1">
        <v>106370771</v>
      </c>
      <c r="B362" s="1" t="s">
        <v>1013</v>
      </c>
      <c r="C362" s="1" t="s">
        <v>1014</v>
      </c>
      <c r="D362" s="1" t="s">
        <v>1015</v>
      </c>
      <c r="E362" s="1">
        <v>92037</v>
      </c>
      <c r="F362" s="1" t="s">
        <v>978</v>
      </c>
      <c r="G362" s="1" t="s">
        <v>541</v>
      </c>
      <c r="H362" s="1" t="s">
        <v>907</v>
      </c>
      <c r="I362" s="1" t="s">
        <v>907</v>
      </c>
      <c r="J362" s="1" t="s">
        <v>5</v>
      </c>
      <c r="K362" s="1" t="s">
        <v>5</v>
      </c>
      <c r="L362" s="1" t="s">
        <v>19</v>
      </c>
      <c r="M362" s="1" t="s">
        <v>9</v>
      </c>
      <c r="N362" s="1" t="s">
        <v>1404</v>
      </c>
    </row>
    <row r="363" spans="1:14" x14ac:dyDescent="0.25">
      <c r="A363" s="1">
        <v>106370780</v>
      </c>
      <c r="B363" s="1" t="s">
        <v>1016</v>
      </c>
      <c r="C363" s="1" t="s">
        <v>1017</v>
      </c>
      <c r="D363" s="1" t="s">
        <v>1018</v>
      </c>
      <c r="E363" s="1">
        <v>92056</v>
      </c>
      <c r="F363" s="1" t="s">
        <v>1019</v>
      </c>
      <c r="G363" s="1" t="s">
        <v>307</v>
      </c>
      <c r="H363" s="1" t="s">
        <v>271</v>
      </c>
      <c r="I363" s="1" t="s">
        <v>289</v>
      </c>
      <c r="J363" s="1" t="s">
        <v>5</v>
      </c>
      <c r="K363" s="1" t="s">
        <v>5</v>
      </c>
      <c r="L363" s="1" t="s">
        <v>1443</v>
      </c>
      <c r="M363" s="1" t="s">
        <v>9</v>
      </c>
      <c r="N363" s="1" t="s">
        <v>48</v>
      </c>
    </row>
    <row r="364" spans="1:14" x14ac:dyDescent="0.25">
      <c r="A364" s="1">
        <v>106370782</v>
      </c>
      <c r="B364" s="1" t="s">
        <v>1020</v>
      </c>
      <c r="C364" s="1" t="s">
        <v>1021</v>
      </c>
      <c r="D364" s="1" t="s">
        <v>981</v>
      </c>
      <c r="E364" s="1">
        <v>92103</v>
      </c>
      <c r="F364" s="1" t="s">
        <v>983</v>
      </c>
      <c r="G364" s="1" t="s">
        <v>279</v>
      </c>
      <c r="H364" s="1" t="s">
        <v>907</v>
      </c>
      <c r="I364" s="1" t="s">
        <v>396</v>
      </c>
      <c r="J364" s="1" t="s">
        <v>4</v>
      </c>
      <c r="K364" s="1" t="s">
        <v>5</v>
      </c>
      <c r="L364" s="1" t="s">
        <v>19</v>
      </c>
      <c r="M364" s="1" t="s">
        <v>9</v>
      </c>
      <c r="N364" s="1" t="s">
        <v>362</v>
      </c>
    </row>
    <row r="365" spans="1:14" x14ac:dyDescent="0.25">
      <c r="A365" s="1">
        <v>106370875</v>
      </c>
      <c r="B365" s="1" t="s">
        <v>1022</v>
      </c>
      <c r="C365" s="1" t="s">
        <v>1023</v>
      </c>
      <c r="D365" s="1" t="s">
        <v>986</v>
      </c>
      <c r="E365" s="1">
        <v>91911</v>
      </c>
      <c r="F365" s="1" t="s">
        <v>987</v>
      </c>
      <c r="G365" s="1" t="s">
        <v>6</v>
      </c>
      <c r="H365" s="1" t="s">
        <v>293</v>
      </c>
      <c r="I365" s="1" t="s">
        <v>293</v>
      </c>
      <c r="J365" s="1" t="s">
        <v>5</v>
      </c>
      <c r="K365" s="1" t="s">
        <v>5</v>
      </c>
      <c r="L365" s="1" t="s">
        <v>1443</v>
      </c>
      <c r="M365" s="1" t="s">
        <v>9</v>
      </c>
      <c r="N365" s="1" t="s">
        <v>1404</v>
      </c>
    </row>
    <row r="366" spans="1:14" x14ac:dyDescent="0.25">
      <c r="A366" s="1">
        <v>106370977</v>
      </c>
      <c r="B366" s="1" t="s">
        <v>1024</v>
      </c>
      <c r="C366" s="1" t="s">
        <v>1025</v>
      </c>
      <c r="D366" s="1" t="s">
        <v>1026</v>
      </c>
      <c r="E366" s="1">
        <v>92064</v>
      </c>
      <c r="F366" s="1" t="s">
        <v>1027</v>
      </c>
      <c r="G366" s="1" t="s">
        <v>541</v>
      </c>
      <c r="H366" s="1" t="s">
        <v>289</v>
      </c>
      <c r="I366" s="1" t="s">
        <v>907</v>
      </c>
      <c r="J366" s="1" t="s">
        <v>5</v>
      </c>
      <c r="K366" s="1" t="s">
        <v>5</v>
      </c>
      <c r="L366" s="1" t="s">
        <v>1443</v>
      </c>
      <c r="M366" s="1" t="s">
        <v>9</v>
      </c>
      <c r="N366" s="1" t="s">
        <v>48</v>
      </c>
    </row>
    <row r="367" spans="1:14" x14ac:dyDescent="0.25">
      <c r="A367" s="1">
        <v>106371256</v>
      </c>
      <c r="B367" s="1" t="s">
        <v>1028</v>
      </c>
      <c r="C367" s="1" t="s">
        <v>1029</v>
      </c>
      <c r="D367" s="1" t="s">
        <v>1015</v>
      </c>
      <c r="E367" s="1">
        <v>92037</v>
      </c>
      <c r="F367" s="1" t="s">
        <v>978</v>
      </c>
      <c r="G367" s="1" t="s">
        <v>307</v>
      </c>
      <c r="H367" s="1" t="s">
        <v>907</v>
      </c>
      <c r="I367" s="1" t="s">
        <v>271</v>
      </c>
      <c r="J367" s="1" t="s">
        <v>5</v>
      </c>
      <c r="K367" s="1" t="s">
        <v>5</v>
      </c>
      <c r="L367" s="1" t="s">
        <v>1443</v>
      </c>
      <c r="M367" s="1" t="s">
        <v>9</v>
      </c>
      <c r="N367" s="1" t="s">
        <v>1404</v>
      </c>
    </row>
    <row r="368" spans="1:14" x14ac:dyDescent="0.25">
      <c r="A368" s="1">
        <v>106371394</v>
      </c>
      <c r="B368" s="1" t="s">
        <v>1030</v>
      </c>
      <c r="C368" s="1" t="s">
        <v>1031</v>
      </c>
      <c r="D368" s="1" t="s">
        <v>1032</v>
      </c>
      <c r="E368" s="1">
        <v>92024</v>
      </c>
      <c r="F368" s="1" t="s">
        <v>978</v>
      </c>
      <c r="G368" s="1" t="s">
        <v>307</v>
      </c>
      <c r="H368" s="1" t="s">
        <v>271</v>
      </c>
      <c r="I368" s="1" t="s">
        <v>271</v>
      </c>
      <c r="J368" s="1" t="s">
        <v>5</v>
      </c>
      <c r="K368" s="1" t="s">
        <v>5</v>
      </c>
      <c r="L368" s="1" t="s">
        <v>1443</v>
      </c>
      <c r="M368" s="1" t="s">
        <v>9</v>
      </c>
      <c r="N368" s="1" t="s">
        <v>1404</v>
      </c>
    </row>
    <row r="369" spans="1:14" x14ac:dyDescent="0.25">
      <c r="A369" s="1">
        <v>106374024</v>
      </c>
      <c r="B369" s="1" t="s">
        <v>1033</v>
      </c>
      <c r="C369" s="1" t="s">
        <v>1034</v>
      </c>
      <c r="D369" s="1" t="s">
        <v>981</v>
      </c>
      <c r="E369" s="1">
        <v>92128</v>
      </c>
      <c r="F369" s="1" t="s">
        <v>974</v>
      </c>
      <c r="G369" s="1" t="s">
        <v>541</v>
      </c>
      <c r="H369" s="1" t="s">
        <v>396</v>
      </c>
      <c r="I369" s="1" t="s">
        <v>907</v>
      </c>
      <c r="J369" s="1" t="s">
        <v>5</v>
      </c>
      <c r="K369" s="1" t="s">
        <v>5</v>
      </c>
      <c r="L369" s="1" t="s">
        <v>1443</v>
      </c>
      <c r="M369" s="1" t="s">
        <v>58</v>
      </c>
      <c r="N369" s="1" t="s">
        <v>1405</v>
      </c>
    </row>
    <row r="370" spans="1:14" x14ac:dyDescent="0.25">
      <c r="A370" s="1">
        <v>106374049</v>
      </c>
      <c r="B370" s="1" t="s">
        <v>1035</v>
      </c>
      <c r="C370" s="1" t="s">
        <v>1036</v>
      </c>
      <c r="D370" s="1" t="s">
        <v>981</v>
      </c>
      <c r="E370" s="1">
        <v>92111</v>
      </c>
      <c r="F370" s="1" t="s">
        <v>983</v>
      </c>
      <c r="G370" s="1" t="s">
        <v>279</v>
      </c>
      <c r="H370" s="1" t="s">
        <v>396</v>
      </c>
      <c r="I370" s="1" t="s">
        <v>907</v>
      </c>
      <c r="J370" s="1" t="s">
        <v>5</v>
      </c>
      <c r="K370" s="1" t="s">
        <v>5</v>
      </c>
      <c r="L370" s="1" t="s">
        <v>1443</v>
      </c>
      <c r="M370" s="1" t="s">
        <v>55</v>
      </c>
      <c r="N370" s="1" t="s">
        <v>1404</v>
      </c>
    </row>
    <row r="371" spans="1:14" x14ac:dyDescent="0.25">
      <c r="A371" s="1">
        <v>106374055</v>
      </c>
      <c r="B371" s="1" t="s">
        <v>1037</v>
      </c>
      <c r="C371" s="1" t="s">
        <v>1038</v>
      </c>
      <c r="D371" s="1" t="s">
        <v>981</v>
      </c>
      <c r="E371" s="1">
        <v>92110</v>
      </c>
      <c r="F371" s="1" t="s">
        <v>978</v>
      </c>
      <c r="G371" s="1" t="s">
        <v>279</v>
      </c>
      <c r="H371" s="1" t="s">
        <v>907</v>
      </c>
      <c r="I371" s="1" t="s">
        <v>907</v>
      </c>
      <c r="J371" s="1" t="s">
        <v>5</v>
      </c>
      <c r="K371" s="1" t="s">
        <v>5</v>
      </c>
      <c r="L371" s="1" t="s">
        <v>1443</v>
      </c>
      <c r="M371" s="1" t="s">
        <v>58</v>
      </c>
      <c r="N371" s="1" t="s">
        <v>10</v>
      </c>
    </row>
    <row r="372" spans="1:14" x14ac:dyDescent="0.25">
      <c r="A372" s="1">
        <v>106374063</v>
      </c>
      <c r="B372" s="1" t="s">
        <v>1387</v>
      </c>
      <c r="C372" s="1" t="s">
        <v>1388</v>
      </c>
      <c r="D372" s="1" t="s">
        <v>981</v>
      </c>
      <c r="E372" s="1">
        <v>92120</v>
      </c>
      <c r="F372" s="1" t="s">
        <v>983</v>
      </c>
      <c r="G372" s="1" t="s">
        <v>279</v>
      </c>
      <c r="H372" s="1" t="s">
        <v>396</v>
      </c>
      <c r="I372" s="1" t="s">
        <v>396</v>
      </c>
      <c r="J372" s="1" t="s">
        <v>5</v>
      </c>
      <c r="K372" s="1" t="s">
        <v>5</v>
      </c>
      <c r="L372" s="1" t="s">
        <v>1443</v>
      </c>
      <c r="M372" s="1" t="s">
        <v>9</v>
      </c>
      <c r="N372" s="1" t="s">
        <v>1443</v>
      </c>
    </row>
    <row r="373" spans="1:14" x14ac:dyDescent="0.25">
      <c r="A373" s="1">
        <v>106374094</v>
      </c>
      <c r="B373" s="1" t="s">
        <v>1039</v>
      </c>
      <c r="C373" s="1" t="s">
        <v>1040</v>
      </c>
      <c r="D373" s="1" t="s">
        <v>981</v>
      </c>
      <c r="E373" s="1">
        <v>92103</v>
      </c>
      <c r="F373" s="1" t="s">
        <v>983</v>
      </c>
      <c r="G373" s="1" t="s">
        <v>279</v>
      </c>
      <c r="H373" s="1" t="s">
        <v>907</v>
      </c>
      <c r="I373" s="1" t="s">
        <v>396</v>
      </c>
      <c r="J373" s="1" t="s">
        <v>5</v>
      </c>
      <c r="K373" s="1" t="s">
        <v>5</v>
      </c>
      <c r="L373" s="1" t="s">
        <v>1443</v>
      </c>
      <c r="M373" s="1" t="s">
        <v>9</v>
      </c>
      <c r="N373" s="1" t="s">
        <v>1405</v>
      </c>
    </row>
    <row r="374" spans="1:14" x14ac:dyDescent="0.25">
      <c r="A374" s="1">
        <v>106374141</v>
      </c>
      <c r="B374" s="1" t="s">
        <v>1041</v>
      </c>
      <c r="C374" s="1" t="s">
        <v>1042</v>
      </c>
      <c r="D374" s="1" t="s">
        <v>1015</v>
      </c>
      <c r="E374" s="1">
        <v>92037</v>
      </c>
      <c r="F374" s="1" t="s">
        <v>978</v>
      </c>
      <c r="G374" s="1" t="s">
        <v>541</v>
      </c>
      <c r="H374" s="1" t="s">
        <v>907</v>
      </c>
      <c r="I374" s="1" t="s">
        <v>907</v>
      </c>
      <c r="J374" s="1" t="s">
        <v>5</v>
      </c>
      <c r="K374" s="1" t="s">
        <v>5</v>
      </c>
      <c r="L374" s="1" t="s">
        <v>1443</v>
      </c>
      <c r="M374" s="1" t="s">
        <v>9</v>
      </c>
      <c r="N374" s="1" t="s">
        <v>362</v>
      </c>
    </row>
    <row r="375" spans="1:14" x14ac:dyDescent="0.25">
      <c r="A375" s="1">
        <v>106374382</v>
      </c>
      <c r="B375" s="1" t="s">
        <v>1043</v>
      </c>
      <c r="C375" s="1" t="s">
        <v>1044</v>
      </c>
      <c r="D375" s="1" t="s">
        <v>1045</v>
      </c>
      <c r="E375" s="1">
        <v>92029</v>
      </c>
      <c r="F375" s="1" t="s">
        <v>974</v>
      </c>
      <c r="G375" s="1" t="s">
        <v>541</v>
      </c>
      <c r="H375" s="1" t="s">
        <v>907</v>
      </c>
      <c r="I375" s="1" t="s">
        <v>907</v>
      </c>
      <c r="J375" s="1" t="s">
        <v>5</v>
      </c>
      <c r="K375" s="1" t="s">
        <v>5</v>
      </c>
      <c r="L375" s="1" t="s">
        <v>46</v>
      </c>
      <c r="M375" s="1" t="s">
        <v>9</v>
      </c>
      <c r="N375" s="1" t="s">
        <v>48</v>
      </c>
    </row>
    <row r="376" spans="1:14" x14ac:dyDescent="0.25">
      <c r="A376" s="1">
        <v>106374465</v>
      </c>
      <c r="B376" s="1" t="s">
        <v>1046</v>
      </c>
      <c r="C376" s="1" t="s">
        <v>1047</v>
      </c>
      <c r="D376" s="1" t="s">
        <v>981</v>
      </c>
      <c r="E376" s="1">
        <v>92123</v>
      </c>
      <c r="F376" s="1" t="s">
        <v>983</v>
      </c>
      <c r="G376" s="1" t="s">
        <v>279</v>
      </c>
      <c r="H376" s="1" t="s">
        <v>396</v>
      </c>
      <c r="I376" s="1" t="s">
        <v>907</v>
      </c>
      <c r="J376" s="1" t="s">
        <v>5</v>
      </c>
      <c r="K376" s="1" t="s">
        <v>5</v>
      </c>
      <c r="L376" s="1" t="s">
        <v>1443</v>
      </c>
      <c r="M376" s="1" t="s">
        <v>9</v>
      </c>
      <c r="N376" s="1" t="s">
        <v>1404</v>
      </c>
    </row>
    <row r="377" spans="1:14" x14ac:dyDescent="0.25">
      <c r="A377" s="1">
        <v>106374572</v>
      </c>
      <c r="B377" s="1" t="s">
        <v>1048</v>
      </c>
      <c r="C377" s="1" t="s">
        <v>1049</v>
      </c>
      <c r="D377" s="1" t="s">
        <v>1045</v>
      </c>
      <c r="E377" s="1">
        <v>92029</v>
      </c>
      <c r="F377" s="1" t="s">
        <v>974</v>
      </c>
      <c r="G377" s="1" t="s">
        <v>541</v>
      </c>
      <c r="H377" s="1" t="s">
        <v>907</v>
      </c>
      <c r="I377" s="1" t="s">
        <v>907</v>
      </c>
      <c r="J377" s="1" t="s">
        <v>5</v>
      </c>
      <c r="K377" s="1" t="s">
        <v>5</v>
      </c>
      <c r="L377" s="1" t="s">
        <v>1443</v>
      </c>
      <c r="M377" s="1" t="s">
        <v>9</v>
      </c>
      <c r="N377" s="1" t="s">
        <v>1405</v>
      </c>
    </row>
    <row r="378" spans="1:14" x14ac:dyDescent="0.25">
      <c r="A378" s="1">
        <v>106380046</v>
      </c>
      <c r="B378" s="1" t="s">
        <v>1050</v>
      </c>
      <c r="C378" s="1" t="s">
        <v>1051</v>
      </c>
      <c r="D378" s="1" t="s">
        <v>1052</v>
      </c>
      <c r="E378" s="1">
        <v>94143</v>
      </c>
      <c r="F378" s="1" t="s">
        <v>638</v>
      </c>
      <c r="G378" s="1" t="s">
        <v>1053</v>
      </c>
      <c r="H378" s="1" t="s">
        <v>1053</v>
      </c>
      <c r="I378" s="1" t="s">
        <v>1053</v>
      </c>
      <c r="J378" s="1" t="s">
        <v>5</v>
      </c>
      <c r="K378" s="1" t="s">
        <v>5</v>
      </c>
      <c r="L378" s="1" t="s">
        <v>1443</v>
      </c>
      <c r="M378" s="1" t="s">
        <v>58</v>
      </c>
      <c r="N378" s="1" t="s">
        <v>362</v>
      </c>
    </row>
    <row r="379" spans="1:14" x14ac:dyDescent="0.25">
      <c r="A379" s="1">
        <v>106380842</v>
      </c>
      <c r="B379" s="1" t="s">
        <v>1054</v>
      </c>
      <c r="C379" s="1" t="s">
        <v>1055</v>
      </c>
      <c r="D379" s="1" t="s">
        <v>1052</v>
      </c>
      <c r="E379" s="1" t="s">
        <v>1056</v>
      </c>
      <c r="F379" s="1" t="s">
        <v>637</v>
      </c>
      <c r="G379" s="1" t="s">
        <v>1053</v>
      </c>
      <c r="H379" s="1" t="s">
        <v>106</v>
      </c>
      <c r="I379" s="1" t="s">
        <v>106</v>
      </c>
      <c r="J379" s="1" t="s">
        <v>5</v>
      </c>
      <c r="K379" s="1" t="s">
        <v>5</v>
      </c>
      <c r="L379" s="1" t="s">
        <v>1443</v>
      </c>
      <c r="M379" s="1" t="s">
        <v>58</v>
      </c>
      <c r="N379" s="1" t="s">
        <v>1404</v>
      </c>
    </row>
    <row r="380" spans="1:14" x14ac:dyDescent="0.25">
      <c r="A380" s="1">
        <v>106380857</v>
      </c>
      <c r="B380" s="1" t="s">
        <v>1057</v>
      </c>
      <c r="C380" s="1" t="s">
        <v>1058</v>
      </c>
      <c r="D380" s="1" t="s">
        <v>1052</v>
      </c>
      <c r="E380" s="1">
        <v>94115</v>
      </c>
      <c r="F380" s="1" t="s">
        <v>638</v>
      </c>
      <c r="G380" s="1" t="s">
        <v>1053</v>
      </c>
      <c r="H380" s="1" t="s">
        <v>1053</v>
      </c>
      <c r="I380" s="1" t="s">
        <v>1053</v>
      </c>
      <c r="J380" s="1" t="s">
        <v>4</v>
      </c>
      <c r="K380" s="1" t="s">
        <v>5</v>
      </c>
      <c r="L380" s="1" t="s">
        <v>1443</v>
      </c>
      <c r="M380" s="1" t="s">
        <v>9</v>
      </c>
      <c r="N380" s="1" t="s">
        <v>1404</v>
      </c>
    </row>
    <row r="381" spans="1:14" x14ac:dyDescent="0.25">
      <c r="A381" s="1">
        <v>106380865</v>
      </c>
      <c r="B381" s="1" t="s">
        <v>1059</v>
      </c>
      <c r="C381" s="1" t="s">
        <v>1060</v>
      </c>
      <c r="D381" s="1" t="s">
        <v>1052</v>
      </c>
      <c r="E381" s="1">
        <v>94116</v>
      </c>
      <c r="F381" s="1" t="s">
        <v>637</v>
      </c>
      <c r="G381" s="1" t="s">
        <v>1053</v>
      </c>
      <c r="H381" s="1" t="s">
        <v>1053</v>
      </c>
      <c r="I381" s="1" t="s">
        <v>1053</v>
      </c>
      <c r="J381" s="1" t="s">
        <v>5</v>
      </c>
      <c r="K381" s="1" t="s">
        <v>5</v>
      </c>
      <c r="L381" s="1" t="s">
        <v>1443</v>
      </c>
      <c r="M381" s="1" t="s">
        <v>9</v>
      </c>
      <c r="N381" s="1" t="s">
        <v>10</v>
      </c>
    </row>
    <row r="382" spans="1:14" x14ac:dyDescent="0.25">
      <c r="A382" s="1">
        <v>106380895</v>
      </c>
      <c r="B382" s="1" t="s">
        <v>1061</v>
      </c>
      <c r="C382" s="1" t="s">
        <v>1062</v>
      </c>
      <c r="D382" s="1" t="s">
        <v>1052</v>
      </c>
      <c r="E382" s="1">
        <v>94115</v>
      </c>
      <c r="F382" s="1" t="s">
        <v>638</v>
      </c>
      <c r="G382" s="1" t="s">
        <v>1053</v>
      </c>
      <c r="H382" s="1" t="s">
        <v>1053</v>
      </c>
      <c r="I382" s="1" t="s">
        <v>1053</v>
      </c>
      <c r="J382" s="1" t="s">
        <v>5</v>
      </c>
      <c r="K382" s="1" t="s">
        <v>5</v>
      </c>
      <c r="L382" s="1" t="s">
        <v>1443</v>
      </c>
      <c r="M382" s="1" t="s">
        <v>9</v>
      </c>
      <c r="N382" s="1" t="s">
        <v>362</v>
      </c>
    </row>
    <row r="383" spans="1:14" x14ac:dyDescent="0.25">
      <c r="A383" s="1">
        <v>106380933</v>
      </c>
      <c r="B383" s="1" t="s">
        <v>1063</v>
      </c>
      <c r="C383" s="1" t="s">
        <v>1064</v>
      </c>
      <c r="D383" s="1" t="s">
        <v>1052</v>
      </c>
      <c r="E383" s="1">
        <v>94117</v>
      </c>
      <c r="F383" s="1" t="s">
        <v>637</v>
      </c>
      <c r="G383" s="1" t="s">
        <v>1053</v>
      </c>
      <c r="H383" s="1" t="s">
        <v>1053</v>
      </c>
      <c r="I383" s="1" t="s">
        <v>1053</v>
      </c>
      <c r="J383" s="1" t="s">
        <v>5</v>
      </c>
      <c r="K383" s="1" t="s">
        <v>5</v>
      </c>
      <c r="L383" s="1" t="s">
        <v>1443</v>
      </c>
      <c r="M383" s="1" t="s">
        <v>9</v>
      </c>
      <c r="N383" s="1" t="s">
        <v>1404</v>
      </c>
    </row>
    <row r="384" spans="1:14" x14ac:dyDescent="0.25">
      <c r="A384" s="1">
        <v>106380939</v>
      </c>
      <c r="B384" s="1" t="s">
        <v>1065</v>
      </c>
      <c r="C384" s="1" t="s">
        <v>1066</v>
      </c>
      <c r="D384" s="1" t="s">
        <v>1052</v>
      </c>
      <c r="E384" s="1">
        <v>94110</v>
      </c>
      <c r="F384" s="1" t="s">
        <v>637</v>
      </c>
      <c r="G384" s="1" t="s">
        <v>1053</v>
      </c>
      <c r="H384" s="1" t="s">
        <v>1053</v>
      </c>
      <c r="I384" s="1" t="s">
        <v>1053</v>
      </c>
      <c r="J384" s="1" t="s">
        <v>4</v>
      </c>
      <c r="K384" s="1" t="s">
        <v>5</v>
      </c>
      <c r="L384" s="1" t="s">
        <v>19</v>
      </c>
      <c r="M384" s="1" t="s">
        <v>9</v>
      </c>
      <c r="N384" s="1" t="s">
        <v>10</v>
      </c>
    </row>
    <row r="385" spans="1:14" x14ac:dyDescent="0.25">
      <c r="A385" s="1">
        <v>106380960</v>
      </c>
      <c r="B385" s="1" t="s">
        <v>1067</v>
      </c>
      <c r="C385" s="1" t="s">
        <v>1068</v>
      </c>
      <c r="D385" s="1" t="s">
        <v>1052</v>
      </c>
      <c r="E385" s="1">
        <v>94109</v>
      </c>
      <c r="F385" s="1" t="s">
        <v>637</v>
      </c>
      <c r="G385" s="1" t="s">
        <v>1053</v>
      </c>
      <c r="H385" s="1" t="s">
        <v>1053</v>
      </c>
      <c r="I385" s="1" t="s">
        <v>1053</v>
      </c>
      <c r="J385" s="1" t="s">
        <v>5</v>
      </c>
      <c r="K385" s="1" t="s">
        <v>5</v>
      </c>
      <c r="L385" s="1" t="s">
        <v>1443</v>
      </c>
      <c r="M385" s="1" t="s">
        <v>9</v>
      </c>
      <c r="N385" s="1" t="s">
        <v>362</v>
      </c>
    </row>
    <row r="386" spans="1:14" x14ac:dyDescent="0.25">
      <c r="A386" s="1">
        <v>106380965</v>
      </c>
      <c r="B386" s="1" t="s">
        <v>1069</v>
      </c>
      <c r="C386" s="1" t="s">
        <v>1070</v>
      </c>
      <c r="D386" s="1" t="s">
        <v>1052</v>
      </c>
      <c r="E386" s="1">
        <v>94117</v>
      </c>
      <c r="F386" s="1" t="s">
        <v>638</v>
      </c>
      <c r="G386" s="1" t="s">
        <v>1053</v>
      </c>
      <c r="H386" s="1" t="s">
        <v>1053</v>
      </c>
      <c r="I386" s="1" t="s">
        <v>1053</v>
      </c>
      <c r="J386" s="1" t="s">
        <v>4</v>
      </c>
      <c r="K386" s="1" t="s">
        <v>5</v>
      </c>
      <c r="L386" s="1" t="s">
        <v>1443</v>
      </c>
      <c r="M386" s="1" t="s">
        <v>9</v>
      </c>
      <c r="N386" s="1" t="s">
        <v>362</v>
      </c>
    </row>
    <row r="387" spans="1:14" x14ac:dyDescent="0.25">
      <c r="A387" s="1">
        <v>106381154</v>
      </c>
      <c r="B387" s="1" t="s">
        <v>1071</v>
      </c>
      <c r="C387" s="1" t="s">
        <v>1072</v>
      </c>
      <c r="D387" s="1" t="s">
        <v>1052</v>
      </c>
      <c r="E387" s="1">
        <v>94143</v>
      </c>
      <c r="F387" s="1" t="s">
        <v>638</v>
      </c>
      <c r="G387" s="1" t="s">
        <v>1053</v>
      </c>
      <c r="H387" s="1" t="s">
        <v>1053</v>
      </c>
      <c r="I387" s="1" t="s">
        <v>1053</v>
      </c>
      <c r="J387" s="1" t="s">
        <v>4</v>
      </c>
      <c r="K387" s="1" t="s">
        <v>5</v>
      </c>
      <c r="L387" s="1" t="s">
        <v>1443</v>
      </c>
      <c r="M387" s="1" t="s">
        <v>9</v>
      </c>
      <c r="N387" s="1" t="s">
        <v>362</v>
      </c>
    </row>
    <row r="388" spans="1:14" x14ac:dyDescent="0.25">
      <c r="A388" s="1">
        <v>106382715</v>
      </c>
      <c r="B388" s="1" t="s">
        <v>1073</v>
      </c>
      <c r="C388" s="1" t="s">
        <v>1074</v>
      </c>
      <c r="D388" s="1" t="s">
        <v>1052</v>
      </c>
      <c r="E388" s="1">
        <v>94133</v>
      </c>
      <c r="F388" s="1" t="s">
        <v>637</v>
      </c>
      <c r="G388" s="1" t="s">
        <v>1053</v>
      </c>
      <c r="H388" s="1" t="s">
        <v>1053</v>
      </c>
      <c r="I388" s="1" t="s">
        <v>1053</v>
      </c>
      <c r="J388" s="1" t="s">
        <v>5</v>
      </c>
      <c r="K388" s="1" t="s">
        <v>5</v>
      </c>
      <c r="L388" s="1" t="s">
        <v>1443</v>
      </c>
      <c r="M388" s="1" t="s">
        <v>9</v>
      </c>
      <c r="N388" s="1" t="s">
        <v>1404</v>
      </c>
    </row>
    <row r="389" spans="1:14" x14ac:dyDescent="0.25">
      <c r="A389" s="1">
        <v>106384176</v>
      </c>
      <c r="B389" s="1" t="s">
        <v>1075</v>
      </c>
      <c r="C389" s="1" t="s">
        <v>1076</v>
      </c>
      <c r="D389" s="1" t="s">
        <v>1052</v>
      </c>
      <c r="E389" s="1">
        <v>94109</v>
      </c>
      <c r="F389" s="1" t="s">
        <v>638</v>
      </c>
      <c r="G389" s="1" t="s">
        <v>1053</v>
      </c>
      <c r="H389" s="1" t="s">
        <v>1053</v>
      </c>
      <c r="I389" s="1" t="s">
        <v>1053</v>
      </c>
      <c r="J389" s="1" t="s">
        <v>5</v>
      </c>
      <c r="K389" s="1" t="s">
        <v>5</v>
      </c>
      <c r="L389" s="1" t="s">
        <v>1443</v>
      </c>
      <c r="M389" s="1" t="s">
        <v>9</v>
      </c>
      <c r="N389" s="1" t="s">
        <v>1404</v>
      </c>
    </row>
    <row r="390" spans="1:14" x14ac:dyDescent="0.25">
      <c r="A390" s="1">
        <v>106384200</v>
      </c>
      <c r="B390" s="1" t="s">
        <v>1077</v>
      </c>
      <c r="C390" s="1" t="s">
        <v>1078</v>
      </c>
      <c r="D390" s="1" t="s">
        <v>1052</v>
      </c>
      <c r="E390" s="1">
        <v>94158</v>
      </c>
      <c r="F390" s="1" t="s">
        <v>637</v>
      </c>
      <c r="G390" s="1" t="s">
        <v>1053</v>
      </c>
      <c r="H390" s="1" t="s">
        <v>1053</v>
      </c>
      <c r="I390" s="1" t="s">
        <v>1053</v>
      </c>
      <c r="J390" s="1" t="s">
        <v>5</v>
      </c>
      <c r="K390" s="1" t="s">
        <v>5</v>
      </c>
      <c r="L390" s="1" t="s">
        <v>1443</v>
      </c>
      <c r="M390" s="1" t="s">
        <v>9</v>
      </c>
      <c r="N390" s="1" t="s">
        <v>362</v>
      </c>
    </row>
    <row r="391" spans="1:14" x14ac:dyDescent="0.25">
      <c r="A391" s="1">
        <v>106384202</v>
      </c>
      <c r="B391" s="1" t="s">
        <v>1079</v>
      </c>
      <c r="C391" s="1" t="s">
        <v>1080</v>
      </c>
      <c r="D391" s="1" t="s">
        <v>1052</v>
      </c>
      <c r="E391" s="1">
        <v>94110</v>
      </c>
      <c r="F391" s="1" t="s">
        <v>637</v>
      </c>
      <c r="G391" s="1" t="s">
        <v>1053</v>
      </c>
      <c r="H391" s="1" t="s">
        <v>1053</v>
      </c>
      <c r="I391" s="1" t="s">
        <v>1053</v>
      </c>
      <c r="J391" s="1" t="s">
        <v>5</v>
      </c>
      <c r="K391" s="1" t="s">
        <v>5</v>
      </c>
      <c r="L391" s="1" t="s">
        <v>1443</v>
      </c>
      <c r="M391" s="1" t="s">
        <v>9</v>
      </c>
      <c r="N391" s="1" t="s">
        <v>1404</v>
      </c>
    </row>
    <row r="392" spans="1:14" x14ac:dyDescent="0.25">
      <c r="A392" s="1">
        <v>106384238</v>
      </c>
      <c r="B392" s="1" t="s">
        <v>1081</v>
      </c>
      <c r="C392" s="1" t="s">
        <v>1082</v>
      </c>
      <c r="D392" s="1" t="s">
        <v>1052</v>
      </c>
      <c r="E392" s="1">
        <v>94117</v>
      </c>
      <c r="F392" s="1" t="s">
        <v>638</v>
      </c>
      <c r="G392" s="1" t="s">
        <v>1053</v>
      </c>
      <c r="H392" s="1" t="s">
        <v>1053</v>
      </c>
      <c r="I392" s="1" t="s">
        <v>1053</v>
      </c>
      <c r="J392" s="1" t="s">
        <v>5</v>
      </c>
      <c r="K392" s="1" t="s">
        <v>5</v>
      </c>
      <c r="L392" s="1" t="s">
        <v>1443</v>
      </c>
      <c r="M392" s="1" t="s">
        <v>9</v>
      </c>
      <c r="N392" s="1" t="s">
        <v>31</v>
      </c>
    </row>
    <row r="393" spans="1:14" x14ac:dyDescent="0.25">
      <c r="A393" s="1">
        <v>106390846</v>
      </c>
      <c r="B393" s="1" t="s">
        <v>1083</v>
      </c>
      <c r="C393" s="1" t="s">
        <v>1084</v>
      </c>
      <c r="D393" s="1" t="s">
        <v>1085</v>
      </c>
      <c r="E393" s="1">
        <v>95203</v>
      </c>
      <c r="F393" s="1" t="s">
        <v>152</v>
      </c>
      <c r="G393" s="1" t="s">
        <v>42</v>
      </c>
      <c r="H393" s="1" t="s">
        <v>24</v>
      </c>
      <c r="I393" s="1" t="s">
        <v>24</v>
      </c>
      <c r="J393" s="1" t="s">
        <v>5</v>
      </c>
      <c r="K393" s="1" t="s">
        <v>5</v>
      </c>
      <c r="L393" s="1" t="s">
        <v>1443</v>
      </c>
      <c r="M393" s="1" t="s">
        <v>9</v>
      </c>
      <c r="N393" s="1" t="s">
        <v>1404</v>
      </c>
    </row>
    <row r="394" spans="1:14" x14ac:dyDescent="0.25">
      <c r="A394" s="1">
        <v>106390923</v>
      </c>
      <c r="B394" s="1" t="s">
        <v>1086</v>
      </c>
      <c r="C394" s="1" t="s">
        <v>1087</v>
      </c>
      <c r="D394" s="1" t="s">
        <v>1088</v>
      </c>
      <c r="E394" s="1" t="s">
        <v>1089</v>
      </c>
      <c r="F394" s="1" t="s">
        <v>24</v>
      </c>
      <c r="G394" s="1" t="s">
        <v>42</v>
      </c>
      <c r="H394" s="1" t="s">
        <v>24</v>
      </c>
      <c r="I394" s="1" t="s">
        <v>7</v>
      </c>
      <c r="J394" s="1" t="s">
        <v>5</v>
      </c>
      <c r="K394" s="1" t="s">
        <v>5</v>
      </c>
      <c r="L394" s="1" t="s">
        <v>1443</v>
      </c>
      <c r="M394" s="1" t="s">
        <v>9</v>
      </c>
      <c r="N394" s="1" t="s">
        <v>1404</v>
      </c>
    </row>
    <row r="395" spans="1:14" x14ac:dyDescent="0.25">
      <c r="A395" s="1">
        <v>106391010</v>
      </c>
      <c r="B395" s="1" t="s">
        <v>1090</v>
      </c>
      <c r="C395" s="1" t="s">
        <v>1091</v>
      </c>
      <c r="D395" s="1" t="s">
        <v>1092</v>
      </c>
      <c r="E395" s="1">
        <v>95231</v>
      </c>
      <c r="F395" s="1" t="s">
        <v>152</v>
      </c>
      <c r="G395" s="1" t="s">
        <v>42</v>
      </c>
      <c r="H395" s="1" t="s">
        <v>24</v>
      </c>
      <c r="I395" s="1" t="s">
        <v>24</v>
      </c>
      <c r="J395" s="1" t="s">
        <v>5</v>
      </c>
      <c r="K395" s="1" t="s">
        <v>5</v>
      </c>
      <c r="L395" s="1" t="s">
        <v>139</v>
      </c>
      <c r="M395" s="1" t="s">
        <v>9</v>
      </c>
      <c r="N395" s="1" t="s">
        <v>10</v>
      </c>
    </row>
    <row r="396" spans="1:14" x14ac:dyDescent="0.25">
      <c r="A396" s="1">
        <v>106391042</v>
      </c>
      <c r="B396" s="1" t="s">
        <v>1093</v>
      </c>
      <c r="C396" s="1" t="s">
        <v>1094</v>
      </c>
      <c r="D396" s="1" t="s">
        <v>1085</v>
      </c>
      <c r="E396" s="1">
        <v>95204</v>
      </c>
      <c r="F396" s="1" t="s">
        <v>152</v>
      </c>
      <c r="G396" s="1" t="s">
        <v>42</v>
      </c>
      <c r="H396" s="1" t="s">
        <v>24</v>
      </c>
      <c r="I396" s="1" t="s">
        <v>24</v>
      </c>
      <c r="J396" s="1" t="s">
        <v>4</v>
      </c>
      <c r="K396" s="1" t="s">
        <v>5</v>
      </c>
      <c r="L396" s="1" t="s">
        <v>1443</v>
      </c>
      <c r="M396" s="1" t="s">
        <v>9</v>
      </c>
      <c r="N396" s="1" t="s">
        <v>1404</v>
      </c>
    </row>
    <row r="397" spans="1:14" x14ac:dyDescent="0.25">
      <c r="A397" s="1">
        <v>106391056</v>
      </c>
      <c r="B397" s="1" t="s">
        <v>1095</v>
      </c>
      <c r="C397" s="1" t="s">
        <v>1096</v>
      </c>
      <c r="D397" s="1" t="s">
        <v>1097</v>
      </c>
      <c r="E397" s="1">
        <v>95376</v>
      </c>
      <c r="F397" s="1" t="s">
        <v>152</v>
      </c>
      <c r="G397" s="1" t="s">
        <v>42</v>
      </c>
      <c r="H397" s="1" t="s">
        <v>24</v>
      </c>
      <c r="I397" s="1" t="s">
        <v>24</v>
      </c>
      <c r="J397" s="1" t="s">
        <v>5</v>
      </c>
      <c r="K397" s="1" t="s">
        <v>5</v>
      </c>
      <c r="L397" s="1" t="s">
        <v>1443</v>
      </c>
      <c r="M397" s="1" t="s">
        <v>9</v>
      </c>
      <c r="N397" s="1" t="s">
        <v>1404</v>
      </c>
    </row>
    <row r="398" spans="1:14" x14ac:dyDescent="0.25">
      <c r="A398" s="1">
        <v>106392232</v>
      </c>
      <c r="B398" s="1" t="s">
        <v>1098</v>
      </c>
      <c r="C398" s="1" t="s">
        <v>1099</v>
      </c>
      <c r="D398" s="1" t="s">
        <v>1085</v>
      </c>
      <c r="E398" s="1">
        <v>95204</v>
      </c>
      <c r="F398" s="1" t="s">
        <v>152</v>
      </c>
      <c r="G398" s="1" t="s">
        <v>42</v>
      </c>
      <c r="H398" s="1" t="s">
        <v>24</v>
      </c>
      <c r="I398" s="1" t="s">
        <v>24</v>
      </c>
      <c r="J398" s="1" t="s">
        <v>5</v>
      </c>
      <c r="K398" s="1" t="s">
        <v>5</v>
      </c>
      <c r="L398" s="1" t="s">
        <v>1443</v>
      </c>
      <c r="M398" s="1" t="s">
        <v>58</v>
      </c>
      <c r="N398" s="1" t="s">
        <v>1404</v>
      </c>
    </row>
    <row r="399" spans="1:14" x14ac:dyDescent="0.25">
      <c r="A399" s="1">
        <v>106392287</v>
      </c>
      <c r="B399" s="1" t="s">
        <v>1100</v>
      </c>
      <c r="C399" s="1" t="s">
        <v>1101</v>
      </c>
      <c r="D399" s="1" t="s">
        <v>1102</v>
      </c>
      <c r="E399" s="1">
        <v>95336</v>
      </c>
      <c r="F399" s="1" t="s">
        <v>24</v>
      </c>
      <c r="G399" s="1" t="s">
        <v>42</v>
      </c>
      <c r="H399" s="1" t="s">
        <v>24</v>
      </c>
      <c r="I399" s="1" t="s">
        <v>24</v>
      </c>
      <c r="J399" s="1" t="s">
        <v>5</v>
      </c>
      <c r="K399" s="1" t="s">
        <v>5</v>
      </c>
      <c r="L399" s="1" t="s">
        <v>1443</v>
      </c>
      <c r="M399" s="1" t="s">
        <v>9</v>
      </c>
      <c r="N399" s="1" t="s">
        <v>31</v>
      </c>
    </row>
    <row r="400" spans="1:14" x14ac:dyDescent="0.25">
      <c r="A400" s="1">
        <v>106394003</v>
      </c>
      <c r="B400" s="1" t="s">
        <v>1103</v>
      </c>
      <c r="C400" s="1" t="s">
        <v>1104</v>
      </c>
      <c r="D400" s="1" t="s">
        <v>1085</v>
      </c>
      <c r="E400" s="1">
        <v>95202</v>
      </c>
      <c r="F400" s="1" t="s">
        <v>152</v>
      </c>
      <c r="G400" s="1" t="s">
        <v>42</v>
      </c>
      <c r="H400" s="1" t="s">
        <v>24</v>
      </c>
      <c r="I400" s="1" t="s">
        <v>24</v>
      </c>
      <c r="J400" s="1" t="s">
        <v>5</v>
      </c>
      <c r="K400" s="1" t="s">
        <v>5</v>
      </c>
      <c r="L400" s="1" t="s">
        <v>1443</v>
      </c>
      <c r="M400" s="1" t="s">
        <v>65</v>
      </c>
      <c r="N400" s="1" t="s">
        <v>10</v>
      </c>
    </row>
    <row r="401" spans="1:14" x14ac:dyDescent="0.25">
      <c r="A401" s="1">
        <v>106394009</v>
      </c>
      <c r="B401" s="1" t="s">
        <v>1105</v>
      </c>
      <c r="C401" s="1" t="s">
        <v>1106</v>
      </c>
      <c r="D401" s="1" t="s">
        <v>1102</v>
      </c>
      <c r="E401" s="1">
        <v>95337</v>
      </c>
      <c r="F401" s="1" t="s">
        <v>24</v>
      </c>
      <c r="G401" s="1" t="s">
        <v>42</v>
      </c>
      <c r="H401" s="1" t="s">
        <v>24</v>
      </c>
      <c r="I401" s="1" t="s">
        <v>24</v>
      </c>
      <c r="J401" s="1" t="s">
        <v>5</v>
      </c>
      <c r="K401" s="1" t="s">
        <v>5</v>
      </c>
      <c r="L401" s="1" t="s">
        <v>1443</v>
      </c>
      <c r="M401" s="1" t="s">
        <v>9</v>
      </c>
      <c r="N401" s="1" t="s">
        <v>1404</v>
      </c>
    </row>
    <row r="402" spans="1:14" x14ac:dyDescent="0.25">
      <c r="A402" s="1">
        <v>106394128</v>
      </c>
      <c r="B402" s="1" t="s">
        <v>1107</v>
      </c>
      <c r="C402" s="1" t="s">
        <v>1108</v>
      </c>
      <c r="D402" s="1" t="s">
        <v>1085</v>
      </c>
      <c r="E402" s="1">
        <v>95202</v>
      </c>
      <c r="F402" s="1" t="s">
        <v>152</v>
      </c>
      <c r="G402" s="1" t="s">
        <v>42</v>
      </c>
      <c r="H402" s="1" t="s">
        <v>24</v>
      </c>
      <c r="I402" s="1" t="s">
        <v>24</v>
      </c>
      <c r="J402" s="1" t="s">
        <v>5</v>
      </c>
      <c r="K402" s="1" t="s">
        <v>5</v>
      </c>
      <c r="L402" s="1" t="s">
        <v>1443</v>
      </c>
      <c r="M402" s="1" t="s">
        <v>9</v>
      </c>
      <c r="N402" s="1" t="s">
        <v>1405</v>
      </c>
    </row>
    <row r="403" spans="1:14" x14ac:dyDescent="0.25">
      <c r="A403" s="1">
        <v>106400466</v>
      </c>
      <c r="B403" s="1" t="s">
        <v>1109</v>
      </c>
      <c r="C403" s="1" t="s">
        <v>1110</v>
      </c>
      <c r="D403" s="1" t="s">
        <v>1111</v>
      </c>
      <c r="E403" s="1">
        <v>93420</v>
      </c>
      <c r="F403" s="1" t="s">
        <v>295</v>
      </c>
      <c r="G403" s="1" t="s">
        <v>637</v>
      </c>
      <c r="H403" s="1" t="s">
        <v>47</v>
      </c>
      <c r="I403" s="1" t="s">
        <v>47</v>
      </c>
      <c r="J403" s="1" t="s">
        <v>5</v>
      </c>
      <c r="K403" s="1" t="s">
        <v>5</v>
      </c>
      <c r="L403" s="1" t="s">
        <v>1443</v>
      </c>
      <c r="M403" s="1" t="s">
        <v>9</v>
      </c>
      <c r="N403" s="1" t="s">
        <v>1404</v>
      </c>
    </row>
    <row r="404" spans="1:14" x14ac:dyDescent="0.25">
      <c r="A404" s="1">
        <v>106400480</v>
      </c>
      <c r="B404" s="1" t="s">
        <v>1112</v>
      </c>
      <c r="C404" s="1" t="s">
        <v>1113</v>
      </c>
      <c r="D404" s="1" t="s">
        <v>1114</v>
      </c>
      <c r="E404" s="1">
        <v>93401</v>
      </c>
      <c r="F404" s="1" t="s">
        <v>295</v>
      </c>
      <c r="G404" s="1" t="s">
        <v>637</v>
      </c>
      <c r="H404" s="1" t="s">
        <v>47</v>
      </c>
      <c r="I404" s="1" t="s">
        <v>47</v>
      </c>
      <c r="J404" s="1" t="s">
        <v>5</v>
      </c>
      <c r="K404" s="1" t="s">
        <v>5</v>
      </c>
      <c r="L404" s="1" t="s">
        <v>1443</v>
      </c>
      <c r="M404" s="1" t="s">
        <v>9</v>
      </c>
      <c r="N404" s="1" t="s">
        <v>1404</v>
      </c>
    </row>
    <row r="405" spans="1:14" x14ac:dyDescent="0.25">
      <c r="A405" s="1">
        <v>106400524</v>
      </c>
      <c r="B405" s="1" t="s">
        <v>1115</v>
      </c>
      <c r="C405" s="1" t="s">
        <v>1116</v>
      </c>
      <c r="D405" s="1" t="s">
        <v>1114</v>
      </c>
      <c r="E405" s="1">
        <v>93405</v>
      </c>
      <c r="F405" s="1" t="s">
        <v>295</v>
      </c>
      <c r="G405" s="1" t="s">
        <v>637</v>
      </c>
      <c r="H405" s="1" t="s">
        <v>47</v>
      </c>
      <c r="I405" s="1" t="s">
        <v>47</v>
      </c>
      <c r="J405" s="1" t="s">
        <v>5</v>
      </c>
      <c r="K405" s="1" t="s">
        <v>5</v>
      </c>
      <c r="L405" s="1" t="s">
        <v>139</v>
      </c>
      <c r="M405" s="1" t="s">
        <v>9</v>
      </c>
      <c r="N405" s="1" t="s">
        <v>1404</v>
      </c>
    </row>
    <row r="406" spans="1:14" x14ac:dyDescent="0.25">
      <c r="A406" s="1">
        <v>106400548</v>
      </c>
      <c r="B406" s="1" t="s">
        <v>1117</v>
      </c>
      <c r="C406" s="1" t="s">
        <v>1118</v>
      </c>
      <c r="D406" s="1" t="s">
        <v>1119</v>
      </c>
      <c r="E406" s="1">
        <v>93465</v>
      </c>
      <c r="F406" s="1" t="s">
        <v>295</v>
      </c>
      <c r="G406" s="1" t="s">
        <v>637</v>
      </c>
      <c r="H406" s="1" t="s">
        <v>638</v>
      </c>
      <c r="I406" s="1" t="s">
        <v>638</v>
      </c>
      <c r="J406" s="1" t="s">
        <v>5</v>
      </c>
      <c r="K406" s="1" t="s">
        <v>4</v>
      </c>
      <c r="L406" s="1" t="s">
        <v>1443</v>
      </c>
      <c r="M406" s="1" t="s">
        <v>9</v>
      </c>
      <c r="N406" s="1" t="s">
        <v>1404</v>
      </c>
    </row>
    <row r="407" spans="1:14" x14ac:dyDescent="0.25">
      <c r="A407" s="1">
        <v>106400683</v>
      </c>
      <c r="B407" s="1" t="s">
        <v>1120</v>
      </c>
      <c r="C407" s="1" t="s">
        <v>1121</v>
      </c>
      <c r="D407" s="1" t="s">
        <v>1122</v>
      </c>
      <c r="E407" s="1">
        <v>93422</v>
      </c>
      <c r="F407" s="1" t="s">
        <v>295</v>
      </c>
      <c r="G407" s="1" t="s">
        <v>637</v>
      </c>
      <c r="H407" s="1" t="s">
        <v>638</v>
      </c>
      <c r="I407" s="1" t="s">
        <v>638</v>
      </c>
      <c r="J407" s="1" t="s">
        <v>5</v>
      </c>
      <c r="K407" s="1" t="s">
        <v>5</v>
      </c>
      <c r="L407" s="1" t="s">
        <v>1443</v>
      </c>
      <c r="M407" s="1" t="s">
        <v>58</v>
      </c>
      <c r="N407" s="1" t="s">
        <v>182</v>
      </c>
    </row>
    <row r="408" spans="1:14" x14ac:dyDescent="0.25">
      <c r="A408" s="1">
        <v>106404046</v>
      </c>
      <c r="B408" s="1" t="s">
        <v>1123</v>
      </c>
      <c r="C408" s="1" t="s">
        <v>1124</v>
      </c>
      <c r="D408" s="1" t="s">
        <v>1114</v>
      </c>
      <c r="E408" s="1">
        <v>93401</v>
      </c>
      <c r="F408" s="1" t="s">
        <v>295</v>
      </c>
      <c r="G408" s="1" t="s">
        <v>637</v>
      </c>
      <c r="H408" s="1" t="s">
        <v>47</v>
      </c>
      <c r="I408" s="1" t="s">
        <v>47</v>
      </c>
      <c r="J408" s="1" t="s">
        <v>5</v>
      </c>
      <c r="K408" s="1" t="s">
        <v>5</v>
      </c>
      <c r="L408" s="1" t="s">
        <v>1443</v>
      </c>
      <c r="M408" s="1" t="s">
        <v>65</v>
      </c>
      <c r="N408" s="1" t="s">
        <v>31</v>
      </c>
    </row>
    <row r="409" spans="1:14" x14ac:dyDescent="0.25">
      <c r="A409" s="1">
        <v>106410782</v>
      </c>
      <c r="B409" s="1" t="s">
        <v>1125</v>
      </c>
      <c r="C409" s="1" t="s">
        <v>1126</v>
      </c>
      <c r="D409" s="1" t="s">
        <v>1127</v>
      </c>
      <c r="E409" s="1">
        <v>94403</v>
      </c>
      <c r="F409" s="1" t="s">
        <v>157</v>
      </c>
      <c r="G409" s="1" t="s">
        <v>152</v>
      </c>
      <c r="H409" s="1" t="s">
        <v>106</v>
      </c>
      <c r="I409" s="1" t="s">
        <v>106</v>
      </c>
      <c r="J409" s="1" t="s">
        <v>5</v>
      </c>
      <c r="K409" s="1" t="s">
        <v>5</v>
      </c>
      <c r="L409" s="1" t="s">
        <v>1443</v>
      </c>
      <c r="M409" s="1" t="s">
        <v>9</v>
      </c>
      <c r="N409" s="1" t="s">
        <v>10</v>
      </c>
    </row>
    <row r="410" spans="1:14" x14ac:dyDescent="0.25">
      <c r="A410" s="1">
        <v>106410806</v>
      </c>
      <c r="B410" s="1" t="s">
        <v>1128</v>
      </c>
      <c r="C410" s="1" t="s">
        <v>1129</v>
      </c>
      <c r="D410" s="1" t="s">
        <v>1130</v>
      </c>
      <c r="E410" s="1">
        <v>94080</v>
      </c>
      <c r="F410" s="1" t="s">
        <v>638</v>
      </c>
      <c r="G410" s="1" t="s">
        <v>1053</v>
      </c>
      <c r="H410" s="1" t="s">
        <v>106</v>
      </c>
      <c r="I410" s="1" t="s">
        <v>106</v>
      </c>
      <c r="J410" s="1" t="s">
        <v>5</v>
      </c>
      <c r="K410" s="1" t="s">
        <v>5</v>
      </c>
      <c r="L410" s="1" t="s">
        <v>1443</v>
      </c>
      <c r="M410" s="1" t="s">
        <v>9</v>
      </c>
      <c r="N410" s="1" t="s">
        <v>1404</v>
      </c>
    </row>
    <row r="411" spans="1:14" x14ac:dyDescent="0.25">
      <c r="A411" s="1">
        <v>106410817</v>
      </c>
      <c r="B411" s="1" t="s">
        <v>1131</v>
      </c>
      <c r="C411" s="1" t="s">
        <v>1132</v>
      </c>
      <c r="D411" s="1" t="s">
        <v>1133</v>
      </c>
      <c r="E411" s="1">
        <v>94015</v>
      </c>
      <c r="F411" s="1" t="s">
        <v>638</v>
      </c>
      <c r="G411" s="1" t="s">
        <v>1053</v>
      </c>
      <c r="H411" s="1" t="s">
        <v>106</v>
      </c>
      <c r="I411" s="1" t="s">
        <v>106</v>
      </c>
      <c r="J411" s="1" t="s">
        <v>5</v>
      </c>
      <c r="K411" s="1" t="s">
        <v>5</v>
      </c>
      <c r="L411" s="1" t="s">
        <v>1443</v>
      </c>
      <c r="M411" s="1" t="s">
        <v>9</v>
      </c>
      <c r="N411" s="1" t="s">
        <v>1405</v>
      </c>
    </row>
    <row r="412" spans="1:14" x14ac:dyDescent="0.25">
      <c r="A412" s="1">
        <v>106410828</v>
      </c>
      <c r="B412" s="1" t="s">
        <v>1134</v>
      </c>
      <c r="C412" s="1" t="s">
        <v>1135</v>
      </c>
      <c r="D412" s="1" t="s">
        <v>1136</v>
      </c>
      <c r="E412" s="1">
        <v>94038</v>
      </c>
      <c r="F412" s="1" t="s">
        <v>280</v>
      </c>
      <c r="G412" s="1" t="s">
        <v>152</v>
      </c>
      <c r="H412" s="1" t="s">
        <v>41</v>
      </c>
      <c r="I412" s="1" t="s">
        <v>41</v>
      </c>
      <c r="J412" s="1" t="s">
        <v>5</v>
      </c>
      <c r="K412" s="1" t="s">
        <v>5</v>
      </c>
      <c r="L412" s="1" t="s">
        <v>1443</v>
      </c>
      <c r="M412" s="1" t="s">
        <v>9</v>
      </c>
      <c r="N412" s="1" t="s">
        <v>1405</v>
      </c>
    </row>
    <row r="413" spans="1:14" x14ac:dyDescent="0.25">
      <c r="A413" s="1">
        <v>106410852</v>
      </c>
      <c r="B413" s="1" t="s">
        <v>1137</v>
      </c>
      <c r="C413" s="1" t="s">
        <v>1138</v>
      </c>
      <c r="D413" s="1" t="s">
        <v>1139</v>
      </c>
      <c r="E413" s="1">
        <v>94010</v>
      </c>
      <c r="F413" s="1" t="s">
        <v>157</v>
      </c>
      <c r="G413" s="1" t="s">
        <v>152</v>
      </c>
      <c r="H413" s="1" t="s">
        <v>106</v>
      </c>
      <c r="I413" s="1" t="s">
        <v>106</v>
      </c>
      <c r="J413" s="1" t="s">
        <v>5</v>
      </c>
      <c r="K413" s="1" t="s">
        <v>5</v>
      </c>
      <c r="L413" s="1" t="s">
        <v>1443</v>
      </c>
      <c r="M413" s="1" t="s">
        <v>9</v>
      </c>
      <c r="N413" s="1" t="s">
        <v>1404</v>
      </c>
    </row>
    <row r="414" spans="1:14" x14ac:dyDescent="0.25">
      <c r="A414" s="1">
        <v>106410891</v>
      </c>
      <c r="B414" s="1" t="s">
        <v>1140</v>
      </c>
      <c r="C414" s="1" t="s">
        <v>1141</v>
      </c>
      <c r="D414" s="1" t="s">
        <v>1142</v>
      </c>
      <c r="E414" s="1">
        <v>94062</v>
      </c>
      <c r="F414" s="1" t="s">
        <v>157</v>
      </c>
      <c r="G414" s="1" t="s">
        <v>152</v>
      </c>
      <c r="H414" s="1" t="s">
        <v>106</v>
      </c>
      <c r="I414" s="1" t="s">
        <v>106</v>
      </c>
      <c r="J414" s="1" t="s">
        <v>5</v>
      </c>
      <c r="K414" s="1" t="s">
        <v>5</v>
      </c>
      <c r="L414" s="1" t="s">
        <v>1443</v>
      </c>
      <c r="M414" s="1" t="s">
        <v>9</v>
      </c>
      <c r="N414" s="1" t="s">
        <v>1404</v>
      </c>
    </row>
    <row r="415" spans="1:14" x14ac:dyDescent="0.25">
      <c r="A415" s="1">
        <v>106414139</v>
      </c>
      <c r="B415" s="1" t="s">
        <v>1143</v>
      </c>
      <c r="C415" s="1" t="s">
        <v>1144</v>
      </c>
      <c r="D415" s="1" t="s">
        <v>1142</v>
      </c>
      <c r="E415" s="1">
        <v>94063</v>
      </c>
      <c r="F415" s="1" t="s">
        <v>157</v>
      </c>
      <c r="G415" s="1" t="s">
        <v>152</v>
      </c>
      <c r="H415" s="1" t="s">
        <v>106</v>
      </c>
      <c r="I415" s="1" t="s">
        <v>106</v>
      </c>
      <c r="J415" s="1" t="s">
        <v>5</v>
      </c>
      <c r="K415" s="1" t="s">
        <v>5</v>
      </c>
      <c r="L415" s="1" t="s">
        <v>1443</v>
      </c>
      <c r="M415" s="1" t="s">
        <v>9</v>
      </c>
      <c r="N415" s="1" t="s">
        <v>1404</v>
      </c>
    </row>
    <row r="416" spans="1:14" x14ac:dyDescent="0.25">
      <c r="A416" s="1">
        <v>106420483</v>
      </c>
      <c r="B416" s="1" t="s">
        <v>1145</v>
      </c>
      <c r="C416" s="1" t="s">
        <v>1146</v>
      </c>
      <c r="D416" s="1" t="s">
        <v>1147</v>
      </c>
      <c r="E416" s="1">
        <v>93111</v>
      </c>
      <c r="F416" s="1" t="s">
        <v>312</v>
      </c>
      <c r="G416" s="1" t="s">
        <v>157</v>
      </c>
      <c r="H416" s="1" t="s">
        <v>47</v>
      </c>
      <c r="I416" s="1" t="s">
        <v>47</v>
      </c>
      <c r="J416" s="1" t="s">
        <v>5</v>
      </c>
      <c r="K416" s="1" t="s">
        <v>5</v>
      </c>
      <c r="L416" s="1" t="s">
        <v>1443</v>
      </c>
      <c r="M416" s="1" t="s">
        <v>9</v>
      </c>
      <c r="N416" s="1" t="s">
        <v>1404</v>
      </c>
    </row>
    <row r="417" spans="1:14" x14ac:dyDescent="0.25">
      <c r="A417" s="1">
        <v>106420491</v>
      </c>
      <c r="B417" s="1" t="s">
        <v>1148</v>
      </c>
      <c r="C417" s="1" t="s">
        <v>1149</v>
      </c>
      <c r="D417" s="1" t="s">
        <v>1150</v>
      </c>
      <c r="E417" s="1">
        <v>93436</v>
      </c>
      <c r="F417" s="1" t="s">
        <v>312</v>
      </c>
      <c r="G417" s="1" t="s">
        <v>157</v>
      </c>
      <c r="H417" s="1" t="s">
        <v>47</v>
      </c>
      <c r="I417" s="1" t="s">
        <v>47</v>
      </c>
      <c r="J417" s="1" t="s">
        <v>5</v>
      </c>
      <c r="K417" s="1" t="s">
        <v>4</v>
      </c>
      <c r="L417" s="1" t="s">
        <v>1443</v>
      </c>
      <c r="M417" s="1" t="s">
        <v>9</v>
      </c>
      <c r="N417" s="1" t="s">
        <v>48</v>
      </c>
    </row>
    <row r="418" spans="1:14" x14ac:dyDescent="0.25">
      <c r="A418" s="1">
        <v>106420493</v>
      </c>
      <c r="B418" s="1" t="s">
        <v>1151</v>
      </c>
      <c r="C418" s="1" t="s">
        <v>1152</v>
      </c>
      <c r="D418" s="1" t="s">
        <v>1153</v>
      </c>
      <c r="E418" s="1">
        <v>93454</v>
      </c>
      <c r="F418" s="1" t="s">
        <v>312</v>
      </c>
      <c r="G418" s="1" t="s">
        <v>157</v>
      </c>
      <c r="H418" s="1" t="s">
        <v>47</v>
      </c>
      <c r="I418" s="1" t="s">
        <v>47</v>
      </c>
      <c r="J418" s="1" t="s">
        <v>5</v>
      </c>
      <c r="K418" s="1" t="s">
        <v>5</v>
      </c>
      <c r="L418" s="1" t="s">
        <v>139</v>
      </c>
      <c r="M418" s="1" t="s">
        <v>9</v>
      </c>
      <c r="N418" s="1" t="s">
        <v>1404</v>
      </c>
    </row>
    <row r="419" spans="1:14" x14ac:dyDescent="0.25">
      <c r="A419" s="1">
        <v>106420514</v>
      </c>
      <c r="B419" s="1" t="s">
        <v>1154</v>
      </c>
      <c r="C419" s="1" t="s">
        <v>1155</v>
      </c>
      <c r="D419" s="1" t="s">
        <v>1147</v>
      </c>
      <c r="E419" s="1">
        <v>93105</v>
      </c>
      <c r="F419" s="1" t="s">
        <v>312</v>
      </c>
      <c r="G419" s="1" t="s">
        <v>157</v>
      </c>
      <c r="H419" s="1" t="s">
        <v>47</v>
      </c>
      <c r="I419" s="1" t="s">
        <v>47</v>
      </c>
      <c r="J419" s="1" t="s">
        <v>4</v>
      </c>
      <c r="K419" s="1" t="s">
        <v>5</v>
      </c>
      <c r="L419" s="1" t="s">
        <v>466</v>
      </c>
      <c r="M419" s="1" t="s">
        <v>9</v>
      </c>
      <c r="N419" s="1" t="s">
        <v>1404</v>
      </c>
    </row>
    <row r="420" spans="1:14" x14ac:dyDescent="0.25">
      <c r="A420" s="1">
        <v>106420522</v>
      </c>
      <c r="B420" s="1" t="s">
        <v>1156</v>
      </c>
      <c r="C420" s="1" t="s">
        <v>1157</v>
      </c>
      <c r="D420" s="1" t="s">
        <v>1158</v>
      </c>
      <c r="E420" s="1">
        <v>93463</v>
      </c>
      <c r="F420" s="1" t="s">
        <v>312</v>
      </c>
      <c r="G420" s="1" t="s">
        <v>157</v>
      </c>
      <c r="H420" s="1" t="s">
        <v>47</v>
      </c>
      <c r="I420" s="1" t="s">
        <v>47</v>
      </c>
      <c r="J420" s="1" t="s">
        <v>5</v>
      </c>
      <c r="K420" s="1" t="s">
        <v>4</v>
      </c>
      <c r="L420" s="1" t="s">
        <v>1443</v>
      </c>
      <c r="M420" s="1" t="s">
        <v>9</v>
      </c>
      <c r="N420" s="1" t="s">
        <v>1404</v>
      </c>
    </row>
    <row r="421" spans="1:14" x14ac:dyDescent="0.25">
      <c r="A421" s="1">
        <v>106424002</v>
      </c>
      <c r="B421" s="1" t="s">
        <v>1159</v>
      </c>
      <c r="C421" s="1" t="s">
        <v>1160</v>
      </c>
      <c r="D421" s="1" t="s">
        <v>1147</v>
      </c>
      <c r="E421" s="1">
        <v>93110</v>
      </c>
      <c r="F421" s="1" t="s">
        <v>312</v>
      </c>
      <c r="G421" s="1" t="s">
        <v>157</v>
      </c>
      <c r="H421" s="1" t="s">
        <v>47</v>
      </c>
      <c r="I421" s="1" t="s">
        <v>47</v>
      </c>
      <c r="J421" s="1" t="s">
        <v>5</v>
      </c>
      <c r="K421" s="1" t="s">
        <v>5</v>
      </c>
      <c r="L421" s="1" t="s">
        <v>1443</v>
      </c>
      <c r="M421" s="1" t="s">
        <v>65</v>
      </c>
      <c r="N421" s="1" t="s">
        <v>10</v>
      </c>
    </row>
    <row r="422" spans="1:14" x14ac:dyDescent="0.25">
      <c r="A422" s="1">
        <v>106424047</v>
      </c>
      <c r="B422" s="1" t="s">
        <v>1161</v>
      </c>
      <c r="C422" s="1" t="s">
        <v>1162</v>
      </c>
      <c r="D422" s="1" t="s">
        <v>1147</v>
      </c>
      <c r="E422" s="1">
        <v>93105</v>
      </c>
      <c r="F422" s="1" t="s">
        <v>312</v>
      </c>
      <c r="G422" s="1" t="s">
        <v>157</v>
      </c>
      <c r="H422" s="1" t="s">
        <v>47</v>
      </c>
      <c r="I422" s="1" t="s">
        <v>47</v>
      </c>
      <c r="J422" s="1" t="s">
        <v>5</v>
      </c>
      <c r="K422" s="1" t="s">
        <v>5</v>
      </c>
      <c r="L422" s="1" t="s">
        <v>1443</v>
      </c>
      <c r="M422" s="1" t="s">
        <v>9</v>
      </c>
      <c r="N422" s="1" t="s">
        <v>1404</v>
      </c>
    </row>
    <row r="423" spans="1:14" x14ac:dyDescent="0.25">
      <c r="A423" s="1">
        <v>106430035</v>
      </c>
      <c r="B423" s="1" t="s">
        <v>1163</v>
      </c>
      <c r="C423" s="1" t="s">
        <v>1164</v>
      </c>
      <c r="D423" s="1" t="s">
        <v>1165</v>
      </c>
      <c r="E423" s="1">
        <v>94304</v>
      </c>
      <c r="F423" s="1" t="s">
        <v>280</v>
      </c>
      <c r="G423" s="1" t="s">
        <v>152</v>
      </c>
      <c r="H423" s="1" t="s">
        <v>41</v>
      </c>
      <c r="I423" s="1" t="s">
        <v>41</v>
      </c>
      <c r="J423" s="1" t="s">
        <v>5</v>
      </c>
      <c r="K423" s="1" t="s">
        <v>5</v>
      </c>
      <c r="L423" s="1" t="s">
        <v>1443</v>
      </c>
      <c r="M423" s="1" t="s">
        <v>9</v>
      </c>
      <c r="N423" s="1" t="s">
        <v>1404</v>
      </c>
    </row>
    <row r="424" spans="1:14" x14ac:dyDescent="0.25">
      <c r="A424" s="1">
        <v>106430705</v>
      </c>
      <c r="B424" s="1" t="s">
        <v>1166</v>
      </c>
      <c r="C424" s="1" t="s">
        <v>1167</v>
      </c>
      <c r="D424" s="1" t="s">
        <v>1168</v>
      </c>
      <c r="E424" s="1">
        <v>95116</v>
      </c>
      <c r="F424" s="1" t="s">
        <v>208</v>
      </c>
      <c r="G424" s="1" t="s">
        <v>106</v>
      </c>
      <c r="H424" s="1" t="s">
        <v>6</v>
      </c>
      <c r="I424" s="1" t="s">
        <v>6</v>
      </c>
      <c r="J424" s="1" t="s">
        <v>5</v>
      </c>
      <c r="K424" s="1" t="s">
        <v>5</v>
      </c>
      <c r="L424" s="1" t="s">
        <v>46</v>
      </c>
      <c r="M424" s="1" t="s">
        <v>9</v>
      </c>
      <c r="N424" s="1" t="s">
        <v>31</v>
      </c>
    </row>
    <row r="425" spans="1:14" x14ac:dyDescent="0.25">
      <c r="A425" s="1">
        <v>106430743</v>
      </c>
      <c r="B425" s="1" t="s">
        <v>1169</v>
      </c>
      <c r="C425" s="1" t="s">
        <v>1170</v>
      </c>
      <c r="D425" s="1" t="s">
        <v>1171</v>
      </c>
      <c r="E425" s="1">
        <v>95032</v>
      </c>
      <c r="F425" s="1" t="s">
        <v>272</v>
      </c>
      <c r="G425" s="1" t="s">
        <v>152</v>
      </c>
      <c r="H425" s="1" t="s">
        <v>41</v>
      </c>
      <c r="I425" s="1" t="s">
        <v>41</v>
      </c>
      <c r="J425" s="1" t="s">
        <v>5</v>
      </c>
      <c r="K425" s="1" t="s">
        <v>5</v>
      </c>
      <c r="L425" s="1" t="s">
        <v>1443</v>
      </c>
      <c r="M425" s="1" t="s">
        <v>9</v>
      </c>
      <c r="N425" s="1" t="s">
        <v>1404</v>
      </c>
    </row>
    <row r="426" spans="1:14" x14ac:dyDescent="0.25">
      <c r="A426" s="1">
        <v>106430763</v>
      </c>
      <c r="B426" s="1" t="s">
        <v>1172</v>
      </c>
      <c r="C426" s="1" t="s">
        <v>1173</v>
      </c>
      <c r="D426" s="1" t="s">
        <v>1174</v>
      </c>
      <c r="E426" s="1">
        <v>94040</v>
      </c>
      <c r="F426" s="1" t="s">
        <v>280</v>
      </c>
      <c r="G426" s="1" t="s">
        <v>152</v>
      </c>
      <c r="H426" s="1" t="s">
        <v>41</v>
      </c>
      <c r="I426" s="1" t="s">
        <v>41</v>
      </c>
      <c r="J426" s="1" t="s">
        <v>5</v>
      </c>
      <c r="K426" s="1" t="s">
        <v>5</v>
      </c>
      <c r="L426" s="1" t="s">
        <v>1443</v>
      </c>
      <c r="M426" s="1" t="s">
        <v>9</v>
      </c>
      <c r="N426" s="1" t="s">
        <v>1404</v>
      </c>
    </row>
    <row r="427" spans="1:14" x14ac:dyDescent="0.25">
      <c r="A427" s="1">
        <v>106430779</v>
      </c>
      <c r="B427" s="1" t="s">
        <v>1175</v>
      </c>
      <c r="C427" s="1" t="s">
        <v>1176</v>
      </c>
      <c r="D427" s="1" t="s">
        <v>1168</v>
      </c>
      <c r="E427" s="1">
        <v>95124</v>
      </c>
      <c r="F427" s="1" t="s">
        <v>272</v>
      </c>
      <c r="G427" s="1" t="s">
        <v>106</v>
      </c>
      <c r="H427" s="1" t="s">
        <v>41</v>
      </c>
      <c r="I427" s="1" t="s">
        <v>41</v>
      </c>
      <c r="J427" s="1" t="s">
        <v>5</v>
      </c>
      <c r="K427" s="1" t="s">
        <v>5</v>
      </c>
      <c r="L427" s="1" t="s">
        <v>1443</v>
      </c>
      <c r="M427" s="1" t="s">
        <v>9</v>
      </c>
      <c r="N427" s="1" t="s">
        <v>31</v>
      </c>
    </row>
    <row r="428" spans="1:14" x14ac:dyDescent="0.25">
      <c r="A428" s="1">
        <v>106430837</v>
      </c>
      <c r="B428" s="1" t="s">
        <v>1177</v>
      </c>
      <c r="C428" s="1" t="s">
        <v>1178</v>
      </c>
      <c r="D428" s="1" t="s">
        <v>1168</v>
      </c>
      <c r="E428" s="1">
        <v>95128</v>
      </c>
      <c r="F428" s="1" t="s">
        <v>294</v>
      </c>
      <c r="G428" s="1" t="s">
        <v>106</v>
      </c>
      <c r="H428" s="1" t="s">
        <v>637</v>
      </c>
      <c r="I428" s="1" t="s">
        <v>637</v>
      </c>
      <c r="J428" s="1" t="s">
        <v>5</v>
      </c>
      <c r="K428" s="1" t="s">
        <v>5</v>
      </c>
      <c r="L428" s="1" t="s">
        <v>1443</v>
      </c>
      <c r="M428" s="1" t="s">
        <v>9</v>
      </c>
      <c r="N428" s="1" t="s">
        <v>10</v>
      </c>
    </row>
    <row r="429" spans="1:14" x14ac:dyDescent="0.25">
      <c r="A429" s="1">
        <v>106430883</v>
      </c>
      <c r="B429" s="1" t="s">
        <v>1179</v>
      </c>
      <c r="C429" s="1" t="s">
        <v>1180</v>
      </c>
      <c r="D429" s="1" t="s">
        <v>1168</v>
      </c>
      <c r="E429" s="1" t="s">
        <v>1181</v>
      </c>
      <c r="F429" s="1" t="s">
        <v>294</v>
      </c>
      <c r="G429" s="1" t="s">
        <v>106</v>
      </c>
      <c r="H429" s="1" t="s">
        <v>41</v>
      </c>
      <c r="I429" s="1" t="s">
        <v>41</v>
      </c>
      <c r="J429" s="1" t="s">
        <v>4</v>
      </c>
      <c r="K429" s="1" t="s">
        <v>5</v>
      </c>
      <c r="L429" s="1" t="s">
        <v>466</v>
      </c>
      <c r="M429" s="1" t="s">
        <v>9</v>
      </c>
      <c r="N429" s="1" t="s">
        <v>10</v>
      </c>
    </row>
    <row r="430" spans="1:14" x14ac:dyDescent="0.25">
      <c r="A430" s="1">
        <v>106430905</v>
      </c>
      <c r="B430" s="1" t="s">
        <v>1163</v>
      </c>
      <c r="C430" s="1" t="s">
        <v>1182</v>
      </c>
      <c r="D430" s="1" t="s">
        <v>1165</v>
      </c>
      <c r="E430" s="1">
        <v>94305</v>
      </c>
      <c r="F430" s="1" t="s">
        <v>280</v>
      </c>
      <c r="G430" s="1" t="s">
        <v>152</v>
      </c>
      <c r="H430" s="1" t="s">
        <v>41</v>
      </c>
      <c r="I430" s="1" t="s">
        <v>41</v>
      </c>
      <c r="J430" s="1" t="s">
        <v>4</v>
      </c>
      <c r="K430" s="1" t="s">
        <v>5</v>
      </c>
      <c r="L430" s="1" t="s">
        <v>521</v>
      </c>
      <c r="M430" s="1" t="s">
        <v>9</v>
      </c>
      <c r="N430" s="1" t="s">
        <v>1404</v>
      </c>
    </row>
    <row r="431" spans="1:14" x14ac:dyDescent="0.25">
      <c r="A431" s="1">
        <v>106430915</v>
      </c>
      <c r="B431" s="1" t="s">
        <v>1183</v>
      </c>
      <c r="C431" s="1" t="s">
        <v>1184</v>
      </c>
      <c r="D431" s="1" t="s">
        <v>1171</v>
      </c>
      <c r="E431" s="1">
        <v>95032</v>
      </c>
      <c r="F431" s="1" t="s">
        <v>272</v>
      </c>
      <c r="G431" s="1" t="s">
        <v>152</v>
      </c>
      <c r="H431" s="1" t="s">
        <v>41</v>
      </c>
      <c r="I431" s="1" t="s">
        <v>41</v>
      </c>
      <c r="J431" s="1" t="s">
        <v>5</v>
      </c>
      <c r="K431" s="1" t="s">
        <v>5</v>
      </c>
      <c r="L431" s="1" t="s">
        <v>1443</v>
      </c>
      <c r="M431" s="1" t="s">
        <v>9</v>
      </c>
      <c r="N431" s="1" t="s">
        <v>31</v>
      </c>
    </row>
    <row r="432" spans="1:14" x14ac:dyDescent="0.25">
      <c r="A432" s="1">
        <v>106431506</v>
      </c>
      <c r="B432" s="1" t="s">
        <v>1185</v>
      </c>
      <c r="C432" s="1" t="s">
        <v>1186</v>
      </c>
      <c r="D432" s="1" t="s">
        <v>1168</v>
      </c>
      <c r="E432" s="1">
        <v>95119</v>
      </c>
      <c r="F432" s="1" t="s">
        <v>272</v>
      </c>
      <c r="G432" s="1" t="s">
        <v>106</v>
      </c>
      <c r="H432" s="1" t="s">
        <v>638</v>
      </c>
      <c r="I432" s="1" t="s">
        <v>638</v>
      </c>
      <c r="J432" s="1" t="s">
        <v>4</v>
      </c>
      <c r="K432" s="1" t="s">
        <v>5</v>
      </c>
      <c r="L432" s="1" t="s">
        <v>1443</v>
      </c>
      <c r="M432" s="1" t="s">
        <v>9</v>
      </c>
      <c r="N432" s="1" t="s">
        <v>1404</v>
      </c>
    </row>
    <row r="433" spans="1:14" x14ac:dyDescent="0.25">
      <c r="A433" s="1">
        <v>106434032</v>
      </c>
      <c r="B433" s="1" t="s">
        <v>1187</v>
      </c>
      <c r="C433" s="1" t="s">
        <v>1188</v>
      </c>
      <c r="D433" s="1" t="s">
        <v>1168</v>
      </c>
      <c r="E433" s="1">
        <v>95138</v>
      </c>
      <c r="F433" s="1" t="s">
        <v>208</v>
      </c>
      <c r="G433" s="1" t="s">
        <v>106</v>
      </c>
      <c r="H433" s="1" t="s">
        <v>638</v>
      </c>
      <c r="I433" s="1" t="s">
        <v>638</v>
      </c>
      <c r="J433" s="1" t="s">
        <v>5</v>
      </c>
      <c r="K433" s="1" t="s">
        <v>5</v>
      </c>
      <c r="L433" s="1" t="s">
        <v>1443</v>
      </c>
      <c r="M433" s="1" t="s">
        <v>58</v>
      </c>
      <c r="N433" s="1" t="s">
        <v>1405</v>
      </c>
    </row>
    <row r="434" spans="1:14" x14ac:dyDescent="0.25">
      <c r="A434" s="1">
        <v>106434040</v>
      </c>
      <c r="B434" s="1" t="s">
        <v>1189</v>
      </c>
      <c r="C434" s="1" t="s">
        <v>1190</v>
      </c>
      <c r="D434" s="1" t="s">
        <v>1165</v>
      </c>
      <c r="E434" s="1">
        <v>94304</v>
      </c>
      <c r="F434" s="1" t="s">
        <v>280</v>
      </c>
      <c r="G434" s="1" t="s">
        <v>152</v>
      </c>
      <c r="H434" s="1" t="s">
        <v>41</v>
      </c>
      <c r="I434" s="1" t="s">
        <v>41</v>
      </c>
      <c r="J434" s="1" t="s">
        <v>5</v>
      </c>
      <c r="K434" s="1" t="s">
        <v>5</v>
      </c>
      <c r="L434" s="1" t="s">
        <v>1443</v>
      </c>
      <c r="M434" s="1" t="s">
        <v>9</v>
      </c>
      <c r="N434" s="1" t="s">
        <v>1404</v>
      </c>
    </row>
    <row r="435" spans="1:14" x14ac:dyDescent="0.25">
      <c r="A435" s="1">
        <v>106434051</v>
      </c>
      <c r="B435" s="1" t="s">
        <v>1191</v>
      </c>
      <c r="C435" s="1" t="s">
        <v>1192</v>
      </c>
      <c r="D435" s="1" t="s">
        <v>1193</v>
      </c>
      <c r="E435" s="1">
        <v>95008</v>
      </c>
      <c r="F435" s="1" t="s">
        <v>280</v>
      </c>
      <c r="G435" s="1" t="s">
        <v>152</v>
      </c>
      <c r="H435" s="1" t="s">
        <v>41</v>
      </c>
      <c r="I435" s="1" t="s">
        <v>41</v>
      </c>
      <c r="J435" s="1" t="s">
        <v>5</v>
      </c>
      <c r="K435" s="1" t="s">
        <v>5</v>
      </c>
      <c r="L435" s="1" t="s">
        <v>1443</v>
      </c>
      <c r="M435" s="1" t="s">
        <v>9</v>
      </c>
      <c r="N435" s="1" t="s">
        <v>1405</v>
      </c>
    </row>
    <row r="436" spans="1:14" x14ac:dyDescent="0.25">
      <c r="A436" s="1">
        <v>106434138</v>
      </c>
      <c r="B436" s="1" t="s">
        <v>1194</v>
      </c>
      <c r="C436" s="1" t="s">
        <v>1195</v>
      </c>
      <c r="D436" s="1" t="s">
        <v>1196</v>
      </c>
      <c r="E436" s="1">
        <v>95020</v>
      </c>
      <c r="F436" s="1" t="s">
        <v>402</v>
      </c>
      <c r="G436" s="1" t="s">
        <v>106</v>
      </c>
      <c r="H436" s="1" t="s">
        <v>6</v>
      </c>
      <c r="I436" s="1" t="s">
        <v>6</v>
      </c>
      <c r="J436" s="1" t="s">
        <v>5</v>
      </c>
      <c r="K436" s="1" t="s">
        <v>5</v>
      </c>
      <c r="L436" s="1" t="s">
        <v>1443</v>
      </c>
      <c r="M436" s="1" t="s">
        <v>9</v>
      </c>
      <c r="N436" s="1" t="s">
        <v>10</v>
      </c>
    </row>
    <row r="437" spans="1:14" x14ac:dyDescent="0.25">
      <c r="A437" s="1">
        <v>106434153</v>
      </c>
      <c r="B437" s="1" t="s">
        <v>1197</v>
      </c>
      <c r="C437" s="1" t="s">
        <v>1198</v>
      </c>
      <c r="D437" s="1" t="s">
        <v>1199</v>
      </c>
      <c r="E437" s="1">
        <v>95051</v>
      </c>
      <c r="F437" s="1" t="s">
        <v>294</v>
      </c>
      <c r="G437" s="1" t="s">
        <v>37</v>
      </c>
      <c r="H437" s="1" t="s">
        <v>637</v>
      </c>
      <c r="I437" s="1" t="s">
        <v>637</v>
      </c>
      <c r="J437" s="1" t="s">
        <v>4</v>
      </c>
      <c r="K437" s="1" t="s">
        <v>5</v>
      </c>
      <c r="L437" s="1" t="s">
        <v>1443</v>
      </c>
      <c r="M437" s="1" t="s">
        <v>9</v>
      </c>
      <c r="N437" s="1" t="s">
        <v>1404</v>
      </c>
    </row>
    <row r="438" spans="1:14" x14ac:dyDescent="0.25">
      <c r="A438" s="1">
        <v>106434218</v>
      </c>
      <c r="B438" s="1" t="s">
        <v>1200</v>
      </c>
      <c r="C438" s="1" t="s">
        <v>1201</v>
      </c>
      <c r="D438" s="1" t="s">
        <v>1199</v>
      </c>
      <c r="E438" s="1">
        <v>95051</v>
      </c>
      <c r="F438" s="1" t="s">
        <v>294</v>
      </c>
      <c r="G438" s="1" t="s">
        <v>37</v>
      </c>
      <c r="H438" s="1" t="s">
        <v>637</v>
      </c>
      <c r="I438" s="1" t="s">
        <v>637</v>
      </c>
      <c r="J438" s="1" t="s">
        <v>5</v>
      </c>
      <c r="K438" s="1" t="s">
        <v>5</v>
      </c>
      <c r="L438" s="1" t="s">
        <v>1443</v>
      </c>
      <c r="M438" s="1" t="s">
        <v>65</v>
      </c>
      <c r="N438" s="1" t="s">
        <v>1404</v>
      </c>
    </row>
    <row r="439" spans="1:14" x14ac:dyDescent="0.25">
      <c r="A439" s="1">
        <v>106434220</v>
      </c>
      <c r="B439" s="1" t="s">
        <v>1202</v>
      </c>
      <c r="C439" s="1" t="s">
        <v>1203</v>
      </c>
      <c r="D439" s="1" t="s">
        <v>1168</v>
      </c>
      <c r="E439" s="1">
        <v>95128</v>
      </c>
      <c r="F439" s="1" t="s">
        <v>294</v>
      </c>
      <c r="G439" s="1" t="s">
        <v>106</v>
      </c>
      <c r="H439" s="1" t="s">
        <v>41</v>
      </c>
      <c r="I439" s="1" t="s">
        <v>41</v>
      </c>
      <c r="J439" s="1" t="s">
        <v>5</v>
      </c>
      <c r="K439" s="1" t="s">
        <v>5</v>
      </c>
      <c r="L439" s="1" t="s">
        <v>1443</v>
      </c>
      <c r="M439" s="1" t="s">
        <v>65</v>
      </c>
      <c r="N439" s="1" t="s">
        <v>31</v>
      </c>
    </row>
    <row r="440" spans="1:14" x14ac:dyDescent="0.25">
      <c r="A440" s="1">
        <v>106440755</v>
      </c>
      <c r="B440" s="1" t="s">
        <v>1204</v>
      </c>
      <c r="C440" s="1" t="s">
        <v>1205</v>
      </c>
      <c r="D440" s="1" t="s">
        <v>1206</v>
      </c>
      <c r="E440" s="1">
        <v>95065</v>
      </c>
      <c r="F440" s="1" t="s">
        <v>295</v>
      </c>
      <c r="G440" s="1" t="s">
        <v>637</v>
      </c>
      <c r="H440" s="1" t="s">
        <v>638</v>
      </c>
      <c r="I440" s="1" t="s">
        <v>638</v>
      </c>
      <c r="J440" s="1" t="s">
        <v>5</v>
      </c>
      <c r="K440" s="1" t="s">
        <v>5</v>
      </c>
      <c r="L440" s="1" t="s">
        <v>1443</v>
      </c>
      <c r="M440" s="1" t="s">
        <v>9</v>
      </c>
      <c r="N440" s="1" t="s">
        <v>1404</v>
      </c>
    </row>
    <row r="441" spans="1:14" x14ac:dyDescent="0.25">
      <c r="A441" s="1">
        <v>106444012</v>
      </c>
      <c r="B441" s="1" t="s">
        <v>1207</v>
      </c>
      <c r="C441" s="1" t="s">
        <v>1208</v>
      </c>
      <c r="D441" s="1" t="s">
        <v>1206</v>
      </c>
      <c r="E441" s="1">
        <v>95065</v>
      </c>
      <c r="F441" s="1" t="s">
        <v>295</v>
      </c>
      <c r="G441" s="1" t="s">
        <v>637</v>
      </c>
      <c r="H441" s="1" t="s">
        <v>638</v>
      </c>
      <c r="I441" s="1" t="s">
        <v>638</v>
      </c>
      <c r="J441" s="1" t="s">
        <v>5</v>
      </c>
      <c r="K441" s="1" t="s">
        <v>5</v>
      </c>
      <c r="L441" s="1" t="s">
        <v>1443</v>
      </c>
      <c r="M441" s="1" t="s">
        <v>9</v>
      </c>
      <c r="N441" s="1" t="s">
        <v>1404</v>
      </c>
    </row>
    <row r="442" spans="1:14" x14ac:dyDescent="0.25">
      <c r="A442" s="1">
        <v>106444013</v>
      </c>
      <c r="B442" s="1" t="s">
        <v>1209</v>
      </c>
      <c r="C442" s="1" t="s">
        <v>1210</v>
      </c>
      <c r="D442" s="1" t="s">
        <v>1211</v>
      </c>
      <c r="E442" s="1">
        <v>95076</v>
      </c>
      <c r="F442" s="1" t="s">
        <v>402</v>
      </c>
      <c r="G442" s="1" t="s">
        <v>637</v>
      </c>
      <c r="H442" s="1" t="s">
        <v>6</v>
      </c>
      <c r="I442" s="1" t="s">
        <v>6</v>
      </c>
      <c r="J442" s="1" t="s">
        <v>5</v>
      </c>
      <c r="K442" s="1" t="s">
        <v>5</v>
      </c>
      <c r="L442" s="1" t="s">
        <v>1443</v>
      </c>
      <c r="M442" s="1" t="s">
        <v>9</v>
      </c>
      <c r="N442" s="1" t="s">
        <v>1404</v>
      </c>
    </row>
    <row r="443" spans="1:14" x14ac:dyDescent="0.25">
      <c r="A443" s="1">
        <v>106444029</v>
      </c>
      <c r="B443" s="1" t="s">
        <v>1212</v>
      </c>
      <c r="C443" s="1" t="s">
        <v>1213</v>
      </c>
      <c r="D443" s="1" t="s">
        <v>1206</v>
      </c>
      <c r="E443" s="1">
        <v>95062</v>
      </c>
      <c r="F443" s="1" t="s">
        <v>295</v>
      </c>
      <c r="G443" s="1" t="s">
        <v>637</v>
      </c>
      <c r="H443" s="1" t="s">
        <v>638</v>
      </c>
      <c r="I443" s="1" t="s">
        <v>638</v>
      </c>
      <c r="J443" s="1" t="s">
        <v>5</v>
      </c>
      <c r="K443" s="1" t="s">
        <v>5</v>
      </c>
      <c r="L443" s="1" t="s">
        <v>1443</v>
      </c>
      <c r="M443" s="1" t="s">
        <v>65</v>
      </c>
      <c r="N443" s="1" t="s">
        <v>31</v>
      </c>
    </row>
    <row r="444" spans="1:14" x14ac:dyDescent="0.25">
      <c r="A444" s="1">
        <v>106450936</v>
      </c>
      <c r="B444" s="1" t="s">
        <v>1214</v>
      </c>
      <c r="C444" s="1" t="s">
        <v>1215</v>
      </c>
      <c r="D444" s="1" t="s">
        <v>1216</v>
      </c>
      <c r="E444" s="1">
        <v>96028</v>
      </c>
      <c r="F444" s="1" t="s">
        <v>78</v>
      </c>
      <c r="G444" s="1" t="s">
        <v>78</v>
      </c>
      <c r="H444" s="1" t="s">
        <v>78</v>
      </c>
      <c r="I444" s="1" t="s">
        <v>135</v>
      </c>
      <c r="J444" s="1" t="s">
        <v>5</v>
      </c>
      <c r="K444" s="1" t="s">
        <v>4</v>
      </c>
      <c r="L444" s="1" t="s">
        <v>1443</v>
      </c>
      <c r="M444" s="1" t="s">
        <v>9</v>
      </c>
      <c r="N444" s="1" t="s">
        <v>48</v>
      </c>
    </row>
    <row r="445" spans="1:14" x14ac:dyDescent="0.25">
      <c r="A445" s="1">
        <v>106450940</v>
      </c>
      <c r="B445" s="1" t="s">
        <v>1217</v>
      </c>
      <c r="C445" s="1" t="s">
        <v>1218</v>
      </c>
      <c r="D445" s="1" t="s">
        <v>1219</v>
      </c>
      <c r="E445" s="1">
        <v>96001</v>
      </c>
      <c r="F445" s="1" t="s">
        <v>78</v>
      </c>
      <c r="G445" s="1" t="s">
        <v>78</v>
      </c>
      <c r="H445" s="1" t="s">
        <v>78</v>
      </c>
      <c r="I445" s="1" t="s">
        <v>135</v>
      </c>
      <c r="J445" s="1" t="s">
        <v>5</v>
      </c>
      <c r="K445" s="1" t="s">
        <v>5</v>
      </c>
      <c r="L445" s="1" t="s">
        <v>1443</v>
      </c>
      <c r="M445" s="1" t="s">
        <v>9</v>
      </c>
      <c r="N445" s="1" t="s">
        <v>1405</v>
      </c>
    </row>
    <row r="446" spans="1:14" x14ac:dyDescent="0.25">
      <c r="A446" s="1">
        <v>106450949</v>
      </c>
      <c r="B446" s="1" t="s">
        <v>1220</v>
      </c>
      <c r="C446" s="1" t="s">
        <v>1221</v>
      </c>
      <c r="D446" s="1" t="s">
        <v>1219</v>
      </c>
      <c r="E446" s="1">
        <v>96001</v>
      </c>
      <c r="F446" s="1" t="s">
        <v>78</v>
      </c>
      <c r="G446" s="1" t="s">
        <v>78</v>
      </c>
      <c r="H446" s="1" t="s">
        <v>78</v>
      </c>
      <c r="I446" s="1" t="s">
        <v>135</v>
      </c>
      <c r="J446" s="1" t="s">
        <v>5</v>
      </c>
      <c r="K446" s="1" t="s">
        <v>5</v>
      </c>
      <c r="L446" s="1" t="s">
        <v>46</v>
      </c>
      <c r="M446" s="1" t="s">
        <v>9</v>
      </c>
      <c r="N446" s="1" t="s">
        <v>1404</v>
      </c>
    </row>
    <row r="447" spans="1:14" x14ac:dyDescent="0.25">
      <c r="A447" s="1">
        <v>106454012</v>
      </c>
      <c r="B447" s="1" t="s">
        <v>1222</v>
      </c>
      <c r="C447" s="1" t="s">
        <v>1223</v>
      </c>
      <c r="D447" s="1" t="s">
        <v>1219</v>
      </c>
      <c r="E447" s="1">
        <v>96001</v>
      </c>
      <c r="F447" s="1" t="s">
        <v>78</v>
      </c>
      <c r="G447" s="1" t="s">
        <v>78</v>
      </c>
      <c r="H447" s="1" t="s">
        <v>78</v>
      </c>
      <c r="I447" s="1" t="s">
        <v>135</v>
      </c>
      <c r="J447" s="1" t="s">
        <v>5</v>
      </c>
      <c r="K447" s="1" t="s">
        <v>5</v>
      </c>
      <c r="L447" s="1" t="s">
        <v>1443</v>
      </c>
      <c r="M447" s="1" t="s">
        <v>9</v>
      </c>
      <c r="N447" s="1" t="s">
        <v>1405</v>
      </c>
    </row>
    <row r="448" spans="1:14" x14ac:dyDescent="0.25">
      <c r="A448" s="1">
        <v>106454013</v>
      </c>
      <c r="B448" s="1" t="s">
        <v>1224</v>
      </c>
      <c r="C448" s="1" t="s">
        <v>1225</v>
      </c>
      <c r="D448" s="1" t="s">
        <v>1219</v>
      </c>
      <c r="E448" s="1">
        <v>96001</v>
      </c>
      <c r="F448" s="1" t="s">
        <v>78</v>
      </c>
      <c r="G448" s="1" t="s">
        <v>78</v>
      </c>
      <c r="H448" s="1" t="s">
        <v>78</v>
      </c>
      <c r="I448" s="1" t="s">
        <v>135</v>
      </c>
      <c r="J448" s="1" t="s">
        <v>5</v>
      </c>
      <c r="K448" s="1" t="s">
        <v>5</v>
      </c>
      <c r="L448" s="1" t="s">
        <v>1443</v>
      </c>
      <c r="M448" s="1" t="s">
        <v>9</v>
      </c>
      <c r="N448" s="1" t="s">
        <v>508</v>
      </c>
    </row>
    <row r="449" spans="1:14" x14ac:dyDescent="0.25">
      <c r="A449" s="1">
        <v>106454068</v>
      </c>
      <c r="B449" s="1" t="s">
        <v>1226</v>
      </c>
      <c r="C449" s="1" t="s">
        <v>1227</v>
      </c>
      <c r="D449" s="1" t="s">
        <v>1219</v>
      </c>
      <c r="E449" s="1">
        <v>96001</v>
      </c>
      <c r="F449" s="1" t="s">
        <v>78</v>
      </c>
      <c r="G449" s="1" t="s">
        <v>78</v>
      </c>
      <c r="H449" s="1" t="s">
        <v>78</v>
      </c>
      <c r="I449" s="1" t="s">
        <v>135</v>
      </c>
      <c r="J449" s="1" t="s">
        <v>5</v>
      </c>
      <c r="K449" s="1" t="s">
        <v>5</v>
      </c>
      <c r="L449" s="1" t="s">
        <v>1443</v>
      </c>
      <c r="M449" s="1" t="s">
        <v>65</v>
      </c>
      <c r="N449" s="1" t="s">
        <v>31</v>
      </c>
    </row>
    <row r="450" spans="1:14" x14ac:dyDescent="0.25">
      <c r="A450" s="1">
        <v>106470871</v>
      </c>
      <c r="B450" s="1" t="s">
        <v>1228</v>
      </c>
      <c r="C450" s="1" t="s">
        <v>1229</v>
      </c>
      <c r="D450" s="1" t="s">
        <v>1230</v>
      </c>
      <c r="E450" s="1">
        <v>96067</v>
      </c>
      <c r="F450" s="1" t="s">
        <v>78</v>
      </c>
      <c r="G450" s="1" t="s">
        <v>78</v>
      </c>
      <c r="H450" s="1" t="s">
        <v>78</v>
      </c>
      <c r="I450" s="1" t="s">
        <v>135</v>
      </c>
      <c r="J450" s="1" t="s">
        <v>5</v>
      </c>
      <c r="K450" s="1" t="s">
        <v>4</v>
      </c>
      <c r="L450" s="1" t="s">
        <v>139</v>
      </c>
      <c r="M450" s="1" t="s">
        <v>9</v>
      </c>
      <c r="N450" s="1" t="s">
        <v>1404</v>
      </c>
    </row>
    <row r="451" spans="1:14" x14ac:dyDescent="0.25">
      <c r="A451" s="1">
        <v>106474007</v>
      </c>
      <c r="B451" s="1" t="s">
        <v>1231</v>
      </c>
      <c r="C451" s="1" t="s">
        <v>1232</v>
      </c>
      <c r="D451" s="1" t="s">
        <v>1233</v>
      </c>
      <c r="E451" s="1">
        <v>96097</v>
      </c>
      <c r="F451" s="1" t="s">
        <v>78</v>
      </c>
      <c r="G451" s="1" t="s">
        <v>78</v>
      </c>
      <c r="H451" s="1" t="s">
        <v>78</v>
      </c>
      <c r="I451" s="1" t="s">
        <v>135</v>
      </c>
      <c r="J451" s="1" t="s">
        <v>5</v>
      </c>
      <c r="K451" s="1" t="s">
        <v>4</v>
      </c>
      <c r="L451" s="1" t="s">
        <v>134</v>
      </c>
      <c r="M451" s="1" t="s">
        <v>9</v>
      </c>
      <c r="N451" s="1" t="s">
        <v>1404</v>
      </c>
    </row>
    <row r="452" spans="1:14" x14ac:dyDescent="0.25">
      <c r="A452" s="1">
        <v>106480989</v>
      </c>
      <c r="B452" s="1" t="s">
        <v>1234</v>
      </c>
      <c r="C452" s="1" t="s">
        <v>1235</v>
      </c>
      <c r="D452" s="1" t="s">
        <v>1236</v>
      </c>
      <c r="E452" s="1">
        <v>94589</v>
      </c>
      <c r="F452" s="1" t="s">
        <v>1053</v>
      </c>
      <c r="G452" s="1" t="s">
        <v>83</v>
      </c>
      <c r="H452" s="1" t="s">
        <v>99</v>
      </c>
      <c r="I452" s="1" t="s">
        <v>99</v>
      </c>
      <c r="J452" s="1" t="s">
        <v>5</v>
      </c>
      <c r="K452" s="1" t="s">
        <v>5</v>
      </c>
      <c r="L452" s="1" t="s">
        <v>1443</v>
      </c>
      <c r="M452" s="1" t="s">
        <v>9</v>
      </c>
      <c r="N452" s="1" t="s">
        <v>1404</v>
      </c>
    </row>
    <row r="453" spans="1:14" x14ac:dyDescent="0.25">
      <c r="A453" s="1">
        <v>106481015</v>
      </c>
      <c r="B453" s="1" t="s">
        <v>1237</v>
      </c>
      <c r="C453" s="1" t="s">
        <v>1238</v>
      </c>
      <c r="D453" s="1" t="s">
        <v>1236</v>
      </c>
      <c r="E453" s="1">
        <v>94590</v>
      </c>
      <c r="F453" s="1" t="s">
        <v>1053</v>
      </c>
      <c r="G453" s="1" t="s">
        <v>83</v>
      </c>
      <c r="H453" s="1" t="s">
        <v>99</v>
      </c>
      <c r="I453" s="1" t="s">
        <v>99</v>
      </c>
      <c r="J453" s="1" t="s">
        <v>5</v>
      </c>
      <c r="K453" s="1" t="s">
        <v>5</v>
      </c>
      <c r="L453" s="1" t="s">
        <v>1443</v>
      </c>
      <c r="M453" s="1" t="s">
        <v>58</v>
      </c>
      <c r="N453" s="1" t="s">
        <v>1404</v>
      </c>
    </row>
    <row r="454" spans="1:14" x14ac:dyDescent="0.25">
      <c r="A454" s="1">
        <v>106481094</v>
      </c>
      <c r="B454" s="1" t="s">
        <v>1239</v>
      </c>
      <c r="C454" s="1" t="s">
        <v>1240</v>
      </c>
      <c r="D454" s="1" t="s">
        <v>1236</v>
      </c>
      <c r="E454" s="1">
        <v>94589</v>
      </c>
      <c r="F454" s="1" t="s">
        <v>1053</v>
      </c>
      <c r="G454" s="1" t="s">
        <v>83</v>
      </c>
      <c r="H454" s="1" t="s">
        <v>99</v>
      </c>
      <c r="I454" s="1" t="s">
        <v>99</v>
      </c>
      <c r="J454" s="1" t="s">
        <v>5</v>
      </c>
      <c r="K454" s="1" t="s">
        <v>5</v>
      </c>
      <c r="L454" s="1" t="s">
        <v>1443</v>
      </c>
      <c r="M454" s="1" t="s">
        <v>9</v>
      </c>
      <c r="N454" s="1" t="s">
        <v>1404</v>
      </c>
    </row>
    <row r="455" spans="1:14" x14ac:dyDescent="0.25">
      <c r="A455" s="1">
        <v>106481357</v>
      </c>
      <c r="B455" s="1" t="s">
        <v>1241</v>
      </c>
      <c r="C455" s="1" t="s">
        <v>1242</v>
      </c>
      <c r="D455" s="1" t="s">
        <v>1243</v>
      </c>
      <c r="E455" s="1">
        <v>94533</v>
      </c>
      <c r="F455" s="1" t="s">
        <v>1053</v>
      </c>
      <c r="G455" s="1" t="s">
        <v>83</v>
      </c>
      <c r="H455" s="1" t="s">
        <v>99</v>
      </c>
      <c r="I455" s="1" t="s">
        <v>99</v>
      </c>
      <c r="J455" s="1" t="s">
        <v>5</v>
      </c>
      <c r="K455" s="1" t="s">
        <v>5</v>
      </c>
      <c r="L455" s="1" t="s">
        <v>139</v>
      </c>
      <c r="M455" s="1" t="s">
        <v>9</v>
      </c>
      <c r="N455" s="1" t="s">
        <v>1404</v>
      </c>
    </row>
    <row r="456" spans="1:14" x14ac:dyDescent="0.25">
      <c r="A456" s="1">
        <v>106484001</v>
      </c>
      <c r="B456" s="1" t="s">
        <v>1244</v>
      </c>
      <c r="C456" s="1" t="s">
        <v>1245</v>
      </c>
      <c r="D456" s="1" t="s">
        <v>1246</v>
      </c>
      <c r="E456" s="1">
        <v>95687</v>
      </c>
      <c r="F456" s="1" t="s">
        <v>1053</v>
      </c>
      <c r="G456" s="1" t="s">
        <v>83</v>
      </c>
      <c r="H456" s="1" t="s">
        <v>79</v>
      </c>
      <c r="I456" s="1" t="s">
        <v>99</v>
      </c>
      <c r="J456" s="1" t="s">
        <v>5</v>
      </c>
      <c r="K456" s="1" t="s">
        <v>5</v>
      </c>
      <c r="L456" s="1" t="s">
        <v>1443</v>
      </c>
      <c r="M456" s="1" t="s">
        <v>9</v>
      </c>
      <c r="N456" s="1" t="s">
        <v>1404</v>
      </c>
    </row>
    <row r="457" spans="1:14" x14ac:dyDescent="0.25">
      <c r="A457" s="1">
        <v>106484044</v>
      </c>
      <c r="B457" s="1" t="s">
        <v>1247</v>
      </c>
      <c r="C457" s="1" t="s">
        <v>1248</v>
      </c>
      <c r="D457" s="1" t="s">
        <v>1246</v>
      </c>
      <c r="E457" s="1">
        <v>95688</v>
      </c>
      <c r="F457" s="1" t="s">
        <v>1053</v>
      </c>
      <c r="G457" s="1" t="s">
        <v>83</v>
      </c>
      <c r="H457" s="1" t="s">
        <v>79</v>
      </c>
      <c r="I457" s="1" t="s">
        <v>99</v>
      </c>
      <c r="J457" s="1" t="s">
        <v>5</v>
      </c>
      <c r="K457" s="1" t="s">
        <v>5</v>
      </c>
      <c r="L457" s="1" t="s">
        <v>46</v>
      </c>
      <c r="M457" s="1" t="s">
        <v>9</v>
      </c>
      <c r="N457" s="1" t="s">
        <v>1404</v>
      </c>
    </row>
    <row r="458" spans="1:14" x14ac:dyDescent="0.25">
      <c r="A458" s="1">
        <v>106484062</v>
      </c>
      <c r="B458" s="1" t="s">
        <v>1249</v>
      </c>
      <c r="C458" s="1" t="s">
        <v>1250</v>
      </c>
      <c r="D458" s="1" t="s">
        <v>1236</v>
      </c>
      <c r="E458" s="1">
        <v>94589</v>
      </c>
      <c r="F458" s="1" t="s">
        <v>1053</v>
      </c>
      <c r="G458" s="1" t="s">
        <v>83</v>
      </c>
      <c r="H458" s="1" t="s">
        <v>99</v>
      </c>
      <c r="I458" s="1" t="s">
        <v>99</v>
      </c>
      <c r="J458" s="1" t="s">
        <v>5</v>
      </c>
      <c r="K458" s="1" t="s">
        <v>5</v>
      </c>
      <c r="L458" s="1" t="s">
        <v>1443</v>
      </c>
      <c r="M458" s="1" t="s">
        <v>65</v>
      </c>
      <c r="N458" s="1" t="s">
        <v>31</v>
      </c>
    </row>
    <row r="459" spans="1:14" x14ac:dyDescent="0.25">
      <c r="A459" s="1">
        <v>106490040</v>
      </c>
      <c r="B459" s="1" t="s">
        <v>1251</v>
      </c>
      <c r="C459" s="1" t="s">
        <v>1252</v>
      </c>
      <c r="D459" s="1" t="s">
        <v>1253</v>
      </c>
      <c r="E459" s="1">
        <v>95409</v>
      </c>
      <c r="F459" s="1" t="s">
        <v>135</v>
      </c>
      <c r="G459" s="1" t="s">
        <v>135</v>
      </c>
      <c r="H459" s="1" t="s">
        <v>79</v>
      </c>
      <c r="I459" s="1" t="s">
        <v>78</v>
      </c>
      <c r="J459" s="1" t="s">
        <v>5</v>
      </c>
      <c r="K459" s="1" t="s">
        <v>5</v>
      </c>
      <c r="L459" s="1" t="s">
        <v>1443</v>
      </c>
      <c r="M459" s="1" t="s">
        <v>65</v>
      </c>
      <c r="N459" s="1" t="s">
        <v>31</v>
      </c>
    </row>
    <row r="460" spans="1:14" x14ac:dyDescent="0.25">
      <c r="A460" s="1">
        <v>106490907</v>
      </c>
      <c r="B460" s="1" t="s">
        <v>1254</v>
      </c>
      <c r="C460" s="1" t="s">
        <v>1255</v>
      </c>
      <c r="D460" s="1" t="s">
        <v>1253</v>
      </c>
      <c r="E460" s="1">
        <v>95405</v>
      </c>
      <c r="F460" s="1" t="s">
        <v>135</v>
      </c>
      <c r="G460" s="1" t="s">
        <v>135</v>
      </c>
      <c r="H460" s="1" t="s">
        <v>79</v>
      </c>
      <c r="I460" s="1" t="s">
        <v>78</v>
      </c>
      <c r="J460" s="1" t="s">
        <v>5</v>
      </c>
      <c r="K460" s="1" t="s">
        <v>5</v>
      </c>
      <c r="L460" s="1" t="s">
        <v>1443</v>
      </c>
      <c r="M460" s="1" t="s">
        <v>9</v>
      </c>
      <c r="N460" s="1" t="s">
        <v>1404</v>
      </c>
    </row>
    <row r="461" spans="1:14" x14ac:dyDescent="0.25">
      <c r="A461" s="1">
        <v>106490964</v>
      </c>
      <c r="B461" s="1" t="s">
        <v>1256</v>
      </c>
      <c r="C461" s="1" t="s">
        <v>1257</v>
      </c>
      <c r="D461" s="1" t="s">
        <v>1258</v>
      </c>
      <c r="E461" s="1">
        <v>95448</v>
      </c>
      <c r="F461" s="1" t="s">
        <v>135</v>
      </c>
      <c r="G461" s="1" t="s">
        <v>135</v>
      </c>
      <c r="H461" s="1" t="s">
        <v>135</v>
      </c>
      <c r="I461" s="1" t="s">
        <v>78</v>
      </c>
      <c r="J461" s="1" t="s">
        <v>5</v>
      </c>
      <c r="K461" s="1" t="s">
        <v>4</v>
      </c>
      <c r="L461" s="1" t="s">
        <v>1443</v>
      </c>
      <c r="M461" s="1" t="s">
        <v>9</v>
      </c>
      <c r="N461" s="1" t="s">
        <v>1404</v>
      </c>
    </row>
    <row r="462" spans="1:14" x14ac:dyDescent="0.25">
      <c r="A462" s="1">
        <v>106491001</v>
      </c>
      <c r="B462" s="1" t="s">
        <v>1259</v>
      </c>
      <c r="C462" s="1" t="s">
        <v>1260</v>
      </c>
      <c r="D462" s="1" t="s">
        <v>1261</v>
      </c>
      <c r="E462" s="1">
        <v>94954</v>
      </c>
      <c r="F462" s="1" t="s">
        <v>8</v>
      </c>
      <c r="G462" s="1" t="s">
        <v>135</v>
      </c>
      <c r="H462" s="1" t="s">
        <v>135</v>
      </c>
      <c r="I462" s="1" t="s">
        <v>79</v>
      </c>
      <c r="J462" s="1" t="s">
        <v>5</v>
      </c>
      <c r="K462" s="1" t="s">
        <v>5</v>
      </c>
      <c r="L462" s="1" t="s">
        <v>1443</v>
      </c>
      <c r="M462" s="1" t="s">
        <v>9</v>
      </c>
      <c r="N462" s="1" t="s">
        <v>1404</v>
      </c>
    </row>
    <row r="463" spans="1:14" x14ac:dyDescent="0.25">
      <c r="A463" s="1">
        <v>106491064</v>
      </c>
      <c r="B463" s="1" t="s">
        <v>1262</v>
      </c>
      <c r="C463" s="1" t="s">
        <v>1263</v>
      </c>
      <c r="D463" s="1" t="s">
        <v>1253</v>
      </c>
      <c r="E463" s="1">
        <v>95405</v>
      </c>
      <c r="F463" s="1" t="s">
        <v>135</v>
      </c>
      <c r="G463" s="1" t="s">
        <v>135</v>
      </c>
      <c r="H463" s="1" t="s">
        <v>79</v>
      </c>
      <c r="I463" s="1" t="s">
        <v>78</v>
      </c>
      <c r="J463" s="1" t="s">
        <v>5</v>
      </c>
      <c r="K463" s="1" t="s">
        <v>5</v>
      </c>
      <c r="L463" s="1" t="s">
        <v>46</v>
      </c>
      <c r="M463" s="1" t="s">
        <v>9</v>
      </c>
      <c r="N463" s="1" t="s">
        <v>1404</v>
      </c>
    </row>
    <row r="464" spans="1:14" x14ac:dyDescent="0.25">
      <c r="A464" s="1">
        <v>106491076</v>
      </c>
      <c r="B464" s="1" t="s">
        <v>1264</v>
      </c>
      <c r="C464" s="1" t="s">
        <v>1265</v>
      </c>
      <c r="D464" s="1" t="s">
        <v>1266</v>
      </c>
      <c r="E464" s="1">
        <v>95476</v>
      </c>
      <c r="F464" s="1" t="s">
        <v>79</v>
      </c>
      <c r="G464" s="1" t="s">
        <v>83</v>
      </c>
      <c r="H464" s="1" t="s">
        <v>79</v>
      </c>
      <c r="I464" s="1" t="s">
        <v>79</v>
      </c>
      <c r="J464" s="1" t="s">
        <v>5</v>
      </c>
      <c r="K464" s="1" t="s">
        <v>5</v>
      </c>
      <c r="L464" s="1" t="s">
        <v>1443</v>
      </c>
      <c r="M464" s="1" t="s">
        <v>9</v>
      </c>
      <c r="N464" s="1" t="s">
        <v>48</v>
      </c>
    </row>
    <row r="465" spans="1:14" x14ac:dyDescent="0.25">
      <c r="A465" s="1">
        <v>106491338</v>
      </c>
      <c r="B465" s="1" t="s">
        <v>1267</v>
      </c>
      <c r="C465" s="1" t="s">
        <v>1268</v>
      </c>
      <c r="D465" s="1" t="s">
        <v>1269</v>
      </c>
      <c r="E465" s="1">
        <v>95472</v>
      </c>
      <c r="F465" s="1" t="s">
        <v>135</v>
      </c>
      <c r="G465" s="1" t="s">
        <v>135</v>
      </c>
      <c r="H465" s="1" t="s">
        <v>135</v>
      </c>
      <c r="I465" s="1" t="s">
        <v>78</v>
      </c>
      <c r="J465" s="1" t="s">
        <v>5</v>
      </c>
      <c r="K465" s="1" t="s">
        <v>4</v>
      </c>
      <c r="L465" s="1" t="s">
        <v>1443</v>
      </c>
      <c r="M465" s="1" t="s">
        <v>9</v>
      </c>
      <c r="N465" s="1" t="s">
        <v>1405</v>
      </c>
    </row>
    <row r="466" spans="1:14" x14ac:dyDescent="0.25">
      <c r="A466" s="1">
        <v>106494019</v>
      </c>
      <c r="B466" s="1" t="s">
        <v>1270</v>
      </c>
      <c r="C466" s="1" t="s">
        <v>1271</v>
      </c>
      <c r="D466" s="1" t="s">
        <v>1253</v>
      </c>
      <c r="E466" s="1">
        <v>95403</v>
      </c>
      <c r="F466" s="1" t="s">
        <v>135</v>
      </c>
      <c r="G466" s="1" t="s">
        <v>135</v>
      </c>
      <c r="H466" s="1" t="s">
        <v>79</v>
      </c>
      <c r="I466" s="1" t="s">
        <v>78</v>
      </c>
      <c r="J466" s="1" t="s">
        <v>5</v>
      </c>
      <c r="K466" s="1" t="s">
        <v>5</v>
      </c>
      <c r="L466" s="1" t="s">
        <v>1443</v>
      </c>
      <c r="M466" s="1" t="s">
        <v>9</v>
      </c>
      <c r="N466" s="1" t="s">
        <v>1404</v>
      </c>
    </row>
    <row r="467" spans="1:14" x14ac:dyDescent="0.25">
      <c r="A467" s="1">
        <v>106494048</v>
      </c>
      <c r="B467" s="1" t="s">
        <v>1272</v>
      </c>
      <c r="C467" s="1" t="s">
        <v>1273</v>
      </c>
      <c r="D467" s="1" t="s">
        <v>1253</v>
      </c>
      <c r="E467" s="1">
        <v>95401</v>
      </c>
      <c r="F467" s="1" t="s">
        <v>135</v>
      </c>
      <c r="G467" s="1" t="s">
        <v>135</v>
      </c>
      <c r="H467" s="1" t="s">
        <v>135</v>
      </c>
      <c r="I467" s="1" t="s">
        <v>78</v>
      </c>
      <c r="J467" s="1" t="s">
        <v>5</v>
      </c>
      <c r="K467" s="1" t="s">
        <v>5</v>
      </c>
      <c r="L467" s="1" t="s">
        <v>1443</v>
      </c>
      <c r="M467" s="1" t="s">
        <v>58</v>
      </c>
      <c r="N467" s="1" t="s">
        <v>1405</v>
      </c>
    </row>
    <row r="468" spans="1:14" x14ac:dyDescent="0.25">
      <c r="A468" s="1">
        <v>106494106</v>
      </c>
      <c r="B468" s="1" t="s">
        <v>1274</v>
      </c>
      <c r="C468" s="1" t="s">
        <v>1275</v>
      </c>
      <c r="D468" s="1" t="s">
        <v>1253</v>
      </c>
      <c r="E468" s="1">
        <v>95403</v>
      </c>
      <c r="F468" s="1" t="s">
        <v>135</v>
      </c>
      <c r="G468" s="1" t="s">
        <v>135</v>
      </c>
      <c r="H468" s="1" t="s">
        <v>135</v>
      </c>
      <c r="I468" s="1" t="s">
        <v>78</v>
      </c>
      <c r="J468" s="1" t="s">
        <v>5</v>
      </c>
      <c r="K468" s="1" t="s">
        <v>5</v>
      </c>
      <c r="L468" s="1" t="s">
        <v>1443</v>
      </c>
      <c r="M468" s="1" t="s">
        <v>9</v>
      </c>
      <c r="N468" s="1" t="s">
        <v>1404</v>
      </c>
    </row>
    <row r="469" spans="1:14" x14ac:dyDescent="0.25">
      <c r="A469" s="1">
        <v>106500852</v>
      </c>
      <c r="B469" s="1" t="s">
        <v>1276</v>
      </c>
      <c r="C469" s="1" t="s">
        <v>1277</v>
      </c>
      <c r="D469" s="1" t="s">
        <v>1278</v>
      </c>
      <c r="E469" s="1">
        <v>95350</v>
      </c>
      <c r="F469" s="1" t="s">
        <v>222</v>
      </c>
      <c r="G469" s="1" t="s">
        <v>79</v>
      </c>
      <c r="H469" s="1" t="s">
        <v>42</v>
      </c>
      <c r="I469" s="1" t="s">
        <v>42</v>
      </c>
      <c r="J469" s="1" t="s">
        <v>5</v>
      </c>
      <c r="K469" s="1" t="s">
        <v>5</v>
      </c>
      <c r="L469" s="1" t="s">
        <v>46</v>
      </c>
      <c r="M469" s="1" t="s">
        <v>9</v>
      </c>
      <c r="N469" s="1" t="s">
        <v>31</v>
      </c>
    </row>
    <row r="470" spans="1:14" x14ac:dyDescent="0.25">
      <c r="A470" s="1">
        <v>106500867</v>
      </c>
      <c r="B470" s="1" t="s">
        <v>1279</v>
      </c>
      <c r="C470" s="1" t="s">
        <v>1280</v>
      </c>
      <c r="D470" s="1" t="s">
        <v>1281</v>
      </c>
      <c r="E470" s="1">
        <v>95382</v>
      </c>
      <c r="F470" s="1" t="s">
        <v>222</v>
      </c>
      <c r="G470" s="1" t="s">
        <v>79</v>
      </c>
      <c r="H470" s="1" t="s">
        <v>42</v>
      </c>
      <c r="I470" s="1" t="s">
        <v>42</v>
      </c>
      <c r="J470" s="1" t="s">
        <v>5</v>
      </c>
      <c r="K470" s="1" t="s">
        <v>5</v>
      </c>
      <c r="L470" s="1" t="s">
        <v>1443</v>
      </c>
      <c r="M470" s="1" t="s">
        <v>9</v>
      </c>
      <c r="N470" s="1" t="s">
        <v>31</v>
      </c>
    </row>
    <row r="471" spans="1:14" x14ac:dyDescent="0.25">
      <c r="A471" s="1">
        <v>106500939</v>
      </c>
      <c r="B471" s="1" t="s">
        <v>1282</v>
      </c>
      <c r="C471" s="1" t="s">
        <v>1283</v>
      </c>
      <c r="D471" s="1" t="s">
        <v>1278</v>
      </c>
      <c r="E471" s="1">
        <v>95355</v>
      </c>
      <c r="F471" s="1" t="s">
        <v>222</v>
      </c>
      <c r="G471" s="1" t="s">
        <v>79</v>
      </c>
      <c r="H471" s="1" t="s">
        <v>42</v>
      </c>
      <c r="I471" s="1" t="s">
        <v>42</v>
      </c>
      <c r="J471" s="1" t="s">
        <v>5</v>
      </c>
      <c r="K471" s="1" t="s">
        <v>5</v>
      </c>
      <c r="L471" s="1" t="s">
        <v>46</v>
      </c>
      <c r="M471" s="1" t="s">
        <v>9</v>
      </c>
      <c r="N471" s="1" t="s">
        <v>1404</v>
      </c>
    </row>
    <row r="472" spans="1:14" x14ac:dyDescent="0.25">
      <c r="A472" s="1">
        <v>106500954</v>
      </c>
      <c r="B472" s="1" t="s">
        <v>1284</v>
      </c>
      <c r="C472" s="1" t="s">
        <v>1285</v>
      </c>
      <c r="D472" s="1" t="s">
        <v>1278</v>
      </c>
      <c r="E472" s="1">
        <v>95354</v>
      </c>
      <c r="F472" s="1" t="s">
        <v>222</v>
      </c>
      <c r="G472" s="1" t="s">
        <v>79</v>
      </c>
      <c r="H472" s="1" t="s">
        <v>42</v>
      </c>
      <c r="I472" s="1" t="s">
        <v>152</v>
      </c>
      <c r="J472" s="1" t="s">
        <v>5</v>
      </c>
      <c r="K472" s="1" t="s">
        <v>5</v>
      </c>
      <c r="L472" s="1" t="s">
        <v>1443</v>
      </c>
      <c r="M472" s="1" t="s">
        <v>9</v>
      </c>
      <c r="N472" s="1" t="s">
        <v>1405</v>
      </c>
    </row>
    <row r="473" spans="1:14" x14ac:dyDescent="0.25">
      <c r="A473" s="1">
        <v>106500967</v>
      </c>
      <c r="B473" s="1" t="s">
        <v>1286</v>
      </c>
      <c r="C473" s="1" t="s">
        <v>1287</v>
      </c>
      <c r="D473" s="1" t="s">
        <v>1288</v>
      </c>
      <c r="E473" s="1">
        <v>95361</v>
      </c>
      <c r="F473" s="1" t="s">
        <v>24</v>
      </c>
      <c r="G473" s="1" t="s">
        <v>79</v>
      </c>
      <c r="H473" s="1" t="s">
        <v>42</v>
      </c>
      <c r="I473" s="1" t="s">
        <v>42</v>
      </c>
      <c r="J473" s="1" t="s">
        <v>5</v>
      </c>
      <c r="K473" s="1" t="s">
        <v>4</v>
      </c>
      <c r="L473" s="1" t="s">
        <v>1443</v>
      </c>
      <c r="M473" s="1" t="s">
        <v>9</v>
      </c>
      <c r="N473" s="1" t="s">
        <v>48</v>
      </c>
    </row>
    <row r="474" spans="1:14" x14ac:dyDescent="0.25">
      <c r="A474" s="1">
        <v>106501016</v>
      </c>
      <c r="B474" s="1" t="s">
        <v>1289</v>
      </c>
      <c r="C474" s="1" t="s">
        <v>1290</v>
      </c>
      <c r="D474" s="1" t="s">
        <v>1278</v>
      </c>
      <c r="E474" s="1">
        <v>95355</v>
      </c>
      <c r="F474" s="1" t="s">
        <v>222</v>
      </c>
      <c r="G474" s="1" t="s">
        <v>79</v>
      </c>
      <c r="H474" s="1" t="s">
        <v>42</v>
      </c>
      <c r="I474" s="1" t="s">
        <v>42</v>
      </c>
      <c r="J474" s="1" t="s">
        <v>5</v>
      </c>
      <c r="K474" s="1" t="s">
        <v>5</v>
      </c>
      <c r="L474" s="1" t="s">
        <v>1443</v>
      </c>
      <c r="M474" s="1" t="s">
        <v>9</v>
      </c>
      <c r="N474" s="1" t="s">
        <v>31</v>
      </c>
    </row>
    <row r="475" spans="1:14" x14ac:dyDescent="0.25">
      <c r="A475" s="1">
        <v>106504038</v>
      </c>
      <c r="B475" s="1" t="s">
        <v>1291</v>
      </c>
      <c r="C475" s="1" t="s">
        <v>1292</v>
      </c>
      <c r="D475" s="1" t="s">
        <v>1278</v>
      </c>
      <c r="E475" s="1">
        <v>95355</v>
      </c>
      <c r="F475" s="1" t="s">
        <v>222</v>
      </c>
      <c r="G475" s="1" t="s">
        <v>79</v>
      </c>
      <c r="H475" s="1" t="s">
        <v>42</v>
      </c>
      <c r="I475" s="1" t="s">
        <v>42</v>
      </c>
      <c r="J475" s="1" t="s">
        <v>5</v>
      </c>
      <c r="K475" s="1" t="s">
        <v>5</v>
      </c>
      <c r="L475" s="1" t="s">
        <v>1443</v>
      </c>
      <c r="M475" s="1" t="s">
        <v>9</v>
      </c>
      <c r="N475" s="1" t="s">
        <v>1405</v>
      </c>
    </row>
    <row r="476" spans="1:14" x14ac:dyDescent="0.25">
      <c r="A476" s="1">
        <v>106504042</v>
      </c>
      <c r="B476" s="1" t="s">
        <v>1293</v>
      </c>
      <c r="C476" s="1" t="s">
        <v>1294</v>
      </c>
      <c r="D476" s="1" t="s">
        <v>1278</v>
      </c>
      <c r="E476" s="1">
        <v>95356</v>
      </c>
      <c r="F476" s="1" t="s">
        <v>222</v>
      </c>
      <c r="G476" s="1" t="s">
        <v>79</v>
      </c>
      <c r="H476" s="1" t="s">
        <v>42</v>
      </c>
      <c r="I476" s="1" t="s">
        <v>42</v>
      </c>
      <c r="J476" s="1" t="s">
        <v>5</v>
      </c>
      <c r="K476" s="1" t="s">
        <v>5</v>
      </c>
      <c r="L476" s="1" t="s">
        <v>1443</v>
      </c>
      <c r="M476" s="1" t="s">
        <v>9</v>
      </c>
      <c r="N476" s="1" t="s">
        <v>1404</v>
      </c>
    </row>
    <row r="477" spans="1:14" x14ac:dyDescent="0.25">
      <c r="A477" s="1">
        <v>106504079</v>
      </c>
      <c r="B477" s="1" t="s">
        <v>1295</v>
      </c>
      <c r="C477" s="1" t="s">
        <v>1296</v>
      </c>
      <c r="D477" s="1" t="s">
        <v>1278</v>
      </c>
      <c r="E477" s="1">
        <v>95355</v>
      </c>
      <c r="F477" s="1" t="s">
        <v>222</v>
      </c>
      <c r="G477" s="1" t="s">
        <v>79</v>
      </c>
      <c r="H477" s="1" t="s">
        <v>42</v>
      </c>
      <c r="I477" s="1" t="s">
        <v>42</v>
      </c>
      <c r="J477" s="1" t="s">
        <v>5</v>
      </c>
      <c r="K477" s="1" t="s">
        <v>5</v>
      </c>
      <c r="L477" s="1" t="s">
        <v>1443</v>
      </c>
      <c r="M477" s="1" t="s">
        <v>9</v>
      </c>
      <c r="N477" s="1" t="s">
        <v>1405</v>
      </c>
    </row>
    <row r="478" spans="1:14" x14ac:dyDescent="0.25">
      <c r="A478" s="1">
        <v>106504081</v>
      </c>
      <c r="B478" s="1" t="s">
        <v>1297</v>
      </c>
      <c r="C478" s="1" t="s">
        <v>1298</v>
      </c>
      <c r="D478" s="1" t="s">
        <v>1299</v>
      </c>
      <c r="E478" s="1">
        <v>95307</v>
      </c>
      <c r="F478" s="1" t="s">
        <v>222</v>
      </c>
      <c r="G478" s="1" t="s">
        <v>79</v>
      </c>
      <c r="H478" s="1" t="s">
        <v>152</v>
      </c>
      <c r="I478" s="1" t="s">
        <v>152</v>
      </c>
      <c r="J478" s="1" t="s">
        <v>5</v>
      </c>
      <c r="K478" s="1" t="s">
        <v>5</v>
      </c>
      <c r="L478" s="1" t="s">
        <v>1443</v>
      </c>
      <c r="M478" s="1" t="s">
        <v>65</v>
      </c>
      <c r="N478" s="1" t="s">
        <v>31</v>
      </c>
    </row>
    <row r="479" spans="1:14" x14ac:dyDescent="0.25">
      <c r="A479" s="1">
        <v>106514001</v>
      </c>
      <c r="B479" s="1" t="s">
        <v>1300</v>
      </c>
      <c r="C479" s="1" t="s">
        <v>1301</v>
      </c>
      <c r="D479" s="1" t="s">
        <v>1302</v>
      </c>
      <c r="E479" s="1">
        <v>95991</v>
      </c>
      <c r="F479" s="1" t="s">
        <v>83</v>
      </c>
      <c r="G479" s="1" t="s">
        <v>78</v>
      </c>
      <c r="H479" s="1" t="s">
        <v>78</v>
      </c>
      <c r="I479" s="1" t="s">
        <v>79</v>
      </c>
      <c r="J479" s="1" t="s">
        <v>5</v>
      </c>
      <c r="K479" s="1" t="s">
        <v>5</v>
      </c>
      <c r="L479" s="1" t="s">
        <v>1443</v>
      </c>
      <c r="M479" s="1" t="s">
        <v>65</v>
      </c>
      <c r="N479" s="1" t="s">
        <v>10</v>
      </c>
    </row>
    <row r="480" spans="1:14" x14ac:dyDescent="0.25">
      <c r="A480" s="1">
        <v>106514005</v>
      </c>
      <c r="B480" s="1" t="s">
        <v>1303</v>
      </c>
      <c r="C480" s="1" t="s">
        <v>1304</v>
      </c>
      <c r="D480" s="1" t="s">
        <v>1302</v>
      </c>
      <c r="E480" s="1">
        <v>95993</v>
      </c>
      <c r="F480" s="1" t="s">
        <v>83</v>
      </c>
      <c r="G480" s="1" t="s">
        <v>78</v>
      </c>
      <c r="H480" s="1" t="s">
        <v>78</v>
      </c>
      <c r="I480" s="1" t="s">
        <v>79</v>
      </c>
      <c r="J480" s="1" t="s">
        <v>5</v>
      </c>
      <c r="K480" s="1" t="s">
        <v>5</v>
      </c>
      <c r="L480" s="1" t="s">
        <v>1443</v>
      </c>
      <c r="M480" s="1" t="s">
        <v>65</v>
      </c>
      <c r="N480" s="1" t="s">
        <v>1405</v>
      </c>
    </row>
    <row r="481" spans="1:14" x14ac:dyDescent="0.25">
      <c r="A481" s="1">
        <v>106514030</v>
      </c>
      <c r="B481" s="1" t="s">
        <v>1305</v>
      </c>
      <c r="C481" s="1" t="s">
        <v>1306</v>
      </c>
      <c r="D481" s="1" t="s">
        <v>1302</v>
      </c>
      <c r="E481" s="1">
        <v>95991</v>
      </c>
      <c r="F481" s="1" t="s">
        <v>83</v>
      </c>
      <c r="G481" s="1" t="s">
        <v>78</v>
      </c>
      <c r="H481" s="1" t="s">
        <v>78</v>
      </c>
      <c r="I481" s="1" t="s">
        <v>79</v>
      </c>
      <c r="J481" s="1" t="s">
        <v>5</v>
      </c>
      <c r="K481" s="1" t="s">
        <v>5</v>
      </c>
      <c r="L481" s="1" t="s">
        <v>1443</v>
      </c>
      <c r="M481" s="1" t="s">
        <v>9</v>
      </c>
      <c r="N481" s="1" t="s">
        <v>1405</v>
      </c>
    </row>
    <row r="482" spans="1:14" x14ac:dyDescent="0.25">
      <c r="A482" s="1">
        <v>106514033</v>
      </c>
      <c r="B482" s="1" t="s">
        <v>1307</v>
      </c>
      <c r="C482" s="1" t="s">
        <v>774</v>
      </c>
      <c r="D482" s="1" t="s">
        <v>775</v>
      </c>
      <c r="E482" s="1">
        <v>95993</v>
      </c>
      <c r="F482" s="1" t="s">
        <v>83</v>
      </c>
      <c r="G482" s="1" t="s">
        <v>78</v>
      </c>
      <c r="H482" s="1" t="s">
        <v>78</v>
      </c>
      <c r="I482" s="1" t="s">
        <v>79</v>
      </c>
      <c r="J482" s="1" t="s">
        <v>5</v>
      </c>
      <c r="K482" s="1" t="s">
        <v>5</v>
      </c>
      <c r="L482" s="1" t="s">
        <v>1443</v>
      </c>
      <c r="M482" s="1" t="s">
        <v>65</v>
      </c>
      <c r="N482" s="1" t="s">
        <v>1405</v>
      </c>
    </row>
    <row r="483" spans="1:14" x14ac:dyDescent="0.25">
      <c r="A483" s="1">
        <v>106521041</v>
      </c>
      <c r="B483" s="1" t="s">
        <v>1308</v>
      </c>
      <c r="C483" s="1" t="s">
        <v>1309</v>
      </c>
      <c r="D483" s="1" t="s">
        <v>1310</v>
      </c>
      <c r="E483" s="1">
        <v>96080</v>
      </c>
      <c r="F483" s="1" t="s">
        <v>83</v>
      </c>
      <c r="G483" s="1" t="s">
        <v>78</v>
      </c>
      <c r="H483" s="1" t="s">
        <v>78</v>
      </c>
      <c r="I483" s="1" t="s">
        <v>78</v>
      </c>
      <c r="J483" s="1" t="s">
        <v>5</v>
      </c>
      <c r="K483" s="1" t="s">
        <v>4</v>
      </c>
      <c r="L483" s="1" t="s">
        <v>139</v>
      </c>
      <c r="M483" s="1" t="s">
        <v>9</v>
      </c>
      <c r="N483" s="1" t="s">
        <v>1404</v>
      </c>
    </row>
    <row r="484" spans="1:14" x14ac:dyDescent="0.25">
      <c r="A484" s="1">
        <v>106524017</v>
      </c>
      <c r="B484" s="1" t="s">
        <v>1311</v>
      </c>
      <c r="C484" s="1" t="s">
        <v>1312</v>
      </c>
      <c r="D484" s="1" t="s">
        <v>1310</v>
      </c>
      <c r="E484" s="1">
        <v>96080</v>
      </c>
      <c r="F484" s="1" t="s">
        <v>83</v>
      </c>
      <c r="G484" s="1" t="s">
        <v>78</v>
      </c>
      <c r="H484" s="1" t="s">
        <v>78</v>
      </c>
      <c r="I484" s="1" t="s">
        <v>78</v>
      </c>
      <c r="J484" s="1" t="s">
        <v>5</v>
      </c>
      <c r="K484" s="1" t="s">
        <v>5</v>
      </c>
      <c r="L484" s="1" t="s">
        <v>1443</v>
      </c>
      <c r="M484" s="1" t="s">
        <v>65</v>
      </c>
      <c r="N484" s="1" t="s">
        <v>31</v>
      </c>
    </row>
    <row r="485" spans="1:14" x14ac:dyDescent="0.25">
      <c r="A485" s="1">
        <v>106531059</v>
      </c>
      <c r="B485" s="1" t="s">
        <v>1313</v>
      </c>
      <c r="C485" s="1" t="s">
        <v>1314</v>
      </c>
      <c r="D485" s="1" t="s">
        <v>1315</v>
      </c>
      <c r="E485" s="1">
        <v>96093</v>
      </c>
      <c r="F485" s="1" t="s">
        <v>135</v>
      </c>
      <c r="G485" s="1" t="s">
        <v>135</v>
      </c>
      <c r="H485" s="1" t="s">
        <v>135</v>
      </c>
      <c r="I485" s="1" t="s">
        <v>135</v>
      </c>
      <c r="J485" s="1" t="s">
        <v>5</v>
      </c>
      <c r="K485" s="1" t="s">
        <v>4</v>
      </c>
      <c r="L485" s="1" t="s">
        <v>1443</v>
      </c>
      <c r="M485" s="1" t="s">
        <v>9</v>
      </c>
      <c r="N485" s="1" t="s">
        <v>48</v>
      </c>
    </row>
    <row r="486" spans="1:14" x14ac:dyDescent="0.25">
      <c r="A486" s="1">
        <v>106540734</v>
      </c>
      <c r="B486" s="1" t="s">
        <v>1316</v>
      </c>
      <c r="C486" s="1" t="s">
        <v>1317</v>
      </c>
      <c r="D486" s="1" t="s">
        <v>1318</v>
      </c>
      <c r="E486" s="1">
        <v>93291</v>
      </c>
      <c r="F486" s="1" t="s">
        <v>231</v>
      </c>
      <c r="G486" s="1" t="s">
        <v>8</v>
      </c>
      <c r="H486" s="1" t="s">
        <v>157</v>
      </c>
      <c r="I486" s="1" t="s">
        <v>157</v>
      </c>
      <c r="J486" s="1" t="s">
        <v>4</v>
      </c>
      <c r="K486" s="1" t="s">
        <v>5</v>
      </c>
      <c r="L486" s="1" t="s">
        <v>139</v>
      </c>
      <c r="M486" s="1" t="s">
        <v>9</v>
      </c>
      <c r="N486" s="1" t="s">
        <v>48</v>
      </c>
    </row>
    <row r="487" spans="1:14" x14ac:dyDescent="0.25">
      <c r="A487" s="1">
        <v>106540798</v>
      </c>
      <c r="B487" s="1" t="s">
        <v>1319</v>
      </c>
      <c r="C487" s="1" t="s">
        <v>1320</v>
      </c>
      <c r="D487" s="1" t="s">
        <v>1321</v>
      </c>
      <c r="E487" s="1">
        <v>93257</v>
      </c>
      <c r="F487" s="1" t="s">
        <v>164</v>
      </c>
      <c r="G487" s="1" t="s">
        <v>41</v>
      </c>
      <c r="H487" s="1" t="s">
        <v>222</v>
      </c>
      <c r="I487" s="1" t="s">
        <v>222</v>
      </c>
      <c r="J487" s="1" t="s">
        <v>5</v>
      </c>
      <c r="K487" s="1" t="s">
        <v>5</v>
      </c>
      <c r="L487" s="1" t="s">
        <v>1443</v>
      </c>
      <c r="M487" s="1" t="s">
        <v>9</v>
      </c>
      <c r="N487" s="1" t="s">
        <v>48</v>
      </c>
    </row>
    <row r="488" spans="1:14" x14ac:dyDescent="0.25">
      <c r="A488" s="1">
        <v>106540816</v>
      </c>
      <c r="B488" s="1" t="s">
        <v>1322</v>
      </c>
      <c r="C488" s="1" t="s">
        <v>1323</v>
      </c>
      <c r="D488" s="1" t="s">
        <v>1324</v>
      </c>
      <c r="E488" s="1">
        <v>93274</v>
      </c>
      <c r="F488" s="1" t="s">
        <v>164</v>
      </c>
      <c r="G488" s="1" t="s">
        <v>8</v>
      </c>
      <c r="H488" s="1" t="s">
        <v>23</v>
      </c>
      <c r="I488" s="1" t="s">
        <v>23</v>
      </c>
      <c r="J488" s="1" t="s">
        <v>5</v>
      </c>
      <c r="K488" s="1" t="s">
        <v>5</v>
      </c>
      <c r="L488" s="1" t="s">
        <v>1443</v>
      </c>
      <c r="M488" s="1" t="s">
        <v>9</v>
      </c>
      <c r="N488" s="1" t="s">
        <v>1404</v>
      </c>
    </row>
    <row r="489" spans="1:14" x14ac:dyDescent="0.25">
      <c r="A489" s="1">
        <v>106541123</v>
      </c>
      <c r="B489" s="1" t="s">
        <v>1325</v>
      </c>
      <c r="C489" s="1" t="s">
        <v>1326</v>
      </c>
      <c r="D489" s="1" t="s">
        <v>1321</v>
      </c>
      <c r="E489" s="1">
        <v>93257</v>
      </c>
      <c r="F489" s="1" t="s">
        <v>164</v>
      </c>
      <c r="G489" s="1" t="s">
        <v>41</v>
      </c>
      <c r="H489" s="1" t="s">
        <v>222</v>
      </c>
      <c r="I489" s="1" t="s">
        <v>23</v>
      </c>
      <c r="J489" s="1" t="s">
        <v>5</v>
      </c>
      <c r="K489" s="1" t="s">
        <v>5</v>
      </c>
      <c r="L489" s="1" t="s">
        <v>1443</v>
      </c>
      <c r="M489" s="1" t="s">
        <v>9</v>
      </c>
      <c r="N489" s="1" t="s">
        <v>182</v>
      </c>
    </row>
    <row r="490" spans="1:14" x14ac:dyDescent="0.25">
      <c r="A490" s="1">
        <v>106552209</v>
      </c>
      <c r="B490" s="1" t="s">
        <v>1327</v>
      </c>
      <c r="C490" s="1" t="s">
        <v>1328</v>
      </c>
      <c r="D490" s="1" t="s">
        <v>1329</v>
      </c>
      <c r="E490" s="1">
        <v>95370</v>
      </c>
      <c r="F490" s="1" t="s">
        <v>99</v>
      </c>
      <c r="G490" s="1" t="s">
        <v>79</v>
      </c>
      <c r="H490" s="1" t="s">
        <v>42</v>
      </c>
      <c r="I490" s="1" t="s">
        <v>42</v>
      </c>
      <c r="J490" s="1" t="s">
        <v>5</v>
      </c>
      <c r="K490" s="1" t="s">
        <v>4</v>
      </c>
      <c r="L490" s="1" t="s">
        <v>1443</v>
      </c>
      <c r="M490" s="1" t="s">
        <v>9</v>
      </c>
      <c r="N490" s="1" t="s">
        <v>1443</v>
      </c>
    </row>
    <row r="491" spans="1:14" x14ac:dyDescent="0.25">
      <c r="A491" s="1">
        <v>106554011</v>
      </c>
      <c r="B491" s="1" t="s">
        <v>1330</v>
      </c>
      <c r="C491" s="1" t="s">
        <v>1331</v>
      </c>
      <c r="D491" s="1" t="s">
        <v>1329</v>
      </c>
      <c r="E491" s="1">
        <v>95370</v>
      </c>
      <c r="F491" s="1" t="s">
        <v>99</v>
      </c>
      <c r="G491" s="1" t="s">
        <v>79</v>
      </c>
      <c r="H491" s="1" t="s">
        <v>42</v>
      </c>
      <c r="I491" s="1" t="s">
        <v>42</v>
      </c>
      <c r="J491" s="1" t="s">
        <v>5</v>
      </c>
      <c r="K491" s="1" t="s">
        <v>4</v>
      </c>
      <c r="L491" s="1" t="s">
        <v>1443</v>
      </c>
      <c r="M491" s="1" t="s">
        <v>9</v>
      </c>
      <c r="N491" s="1" t="s">
        <v>1404</v>
      </c>
    </row>
    <row r="492" spans="1:14" x14ac:dyDescent="0.25">
      <c r="A492" s="1">
        <v>106560203</v>
      </c>
      <c r="B492" s="1" t="s">
        <v>1332</v>
      </c>
      <c r="C492" s="1" t="s">
        <v>1333</v>
      </c>
      <c r="D492" s="1" t="s">
        <v>1334</v>
      </c>
      <c r="E492" s="1">
        <v>93001</v>
      </c>
      <c r="F492" s="1" t="s">
        <v>307</v>
      </c>
      <c r="G492" s="1" t="s">
        <v>157</v>
      </c>
      <c r="H492" s="1" t="s">
        <v>47</v>
      </c>
      <c r="I492" s="1" t="s">
        <v>47</v>
      </c>
      <c r="J492" s="1" t="s">
        <v>5</v>
      </c>
      <c r="K492" s="1" t="s">
        <v>5</v>
      </c>
      <c r="L492" s="1" t="s">
        <v>1443</v>
      </c>
      <c r="M492" s="1" t="s">
        <v>58</v>
      </c>
      <c r="N492" s="1" t="s">
        <v>1405</v>
      </c>
    </row>
    <row r="493" spans="1:14" x14ac:dyDescent="0.25">
      <c r="A493" s="1">
        <v>106560473</v>
      </c>
      <c r="B493" s="1" t="s">
        <v>1335</v>
      </c>
      <c r="C493" s="1" t="s">
        <v>1336</v>
      </c>
      <c r="D493" s="1" t="s">
        <v>1334</v>
      </c>
      <c r="E493" s="1">
        <v>93003</v>
      </c>
      <c r="F493" s="1" t="s">
        <v>307</v>
      </c>
      <c r="G493" s="1" t="s">
        <v>157</v>
      </c>
      <c r="H493" s="1" t="s">
        <v>47</v>
      </c>
      <c r="I493" s="1" t="s">
        <v>47</v>
      </c>
      <c r="J493" s="1" t="s">
        <v>5</v>
      </c>
      <c r="K493" s="1" t="s">
        <v>5</v>
      </c>
      <c r="L493" s="1" t="s">
        <v>1443</v>
      </c>
      <c r="M493" s="1" t="s">
        <v>9</v>
      </c>
      <c r="N493" s="1" t="s">
        <v>1404</v>
      </c>
    </row>
    <row r="494" spans="1:14" x14ac:dyDescent="0.25">
      <c r="A494" s="1">
        <v>106560481</v>
      </c>
      <c r="B494" s="1" t="s">
        <v>1337</v>
      </c>
      <c r="C494" s="1" t="s">
        <v>1338</v>
      </c>
      <c r="D494" s="1" t="s">
        <v>1334</v>
      </c>
      <c r="E494" s="1">
        <v>93003</v>
      </c>
      <c r="F494" s="1" t="s">
        <v>307</v>
      </c>
      <c r="G494" s="1" t="s">
        <v>157</v>
      </c>
      <c r="H494" s="1" t="s">
        <v>47</v>
      </c>
      <c r="I494" s="1" t="s">
        <v>47</v>
      </c>
      <c r="J494" s="1" t="s">
        <v>5</v>
      </c>
      <c r="K494" s="1" t="s">
        <v>5</v>
      </c>
      <c r="L494" s="1" t="s">
        <v>46</v>
      </c>
      <c r="M494" s="1" t="s">
        <v>9</v>
      </c>
      <c r="N494" s="1" t="s">
        <v>10</v>
      </c>
    </row>
    <row r="495" spans="1:14" x14ac:dyDescent="0.25">
      <c r="A495" s="1">
        <v>106560492</v>
      </c>
      <c r="B495" s="1" t="s">
        <v>1339</v>
      </c>
      <c r="C495" s="1" t="s">
        <v>1340</v>
      </c>
      <c r="D495" s="1" t="s">
        <v>1341</v>
      </c>
      <c r="E495" s="1">
        <v>91360</v>
      </c>
      <c r="F495" s="1" t="s">
        <v>285</v>
      </c>
      <c r="G495" s="1" t="s">
        <v>151</v>
      </c>
      <c r="H495" s="1" t="s">
        <v>294</v>
      </c>
      <c r="I495" s="1" t="s">
        <v>294</v>
      </c>
      <c r="J495" s="1" t="s">
        <v>5</v>
      </c>
      <c r="K495" s="1" t="s">
        <v>5</v>
      </c>
      <c r="L495" s="1" t="s">
        <v>46</v>
      </c>
      <c r="M495" s="1" t="s">
        <v>9</v>
      </c>
      <c r="N495" s="1" t="s">
        <v>31</v>
      </c>
    </row>
    <row r="496" spans="1:14" x14ac:dyDescent="0.25">
      <c r="A496" s="1">
        <v>106560501</v>
      </c>
      <c r="B496" s="1" t="s">
        <v>1342</v>
      </c>
      <c r="C496" s="1" t="s">
        <v>1343</v>
      </c>
      <c r="D496" s="1" t="s">
        <v>1344</v>
      </c>
      <c r="E496" s="1">
        <v>93023</v>
      </c>
      <c r="F496" s="1" t="s">
        <v>307</v>
      </c>
      <c r="G496" s="1" t="s">
        <v>157</v>
      </c>
      <c r="H496" s="1" t="s">
        <v>47</v>
      </c>
      <c r="I496" s="1" t="s">
        <v>47</v>
      </c>
      <c r="J496" s="1" t="s">
        <v>5</v>
      </c>
      <c r="K496" s="1" t="s">
        <v>4</v>
      </c>
      <c r="L496" s="1" t="s">
        <v>1443</v>
      </c>
      <c r="M496" s="1" t="s">
        <v>9</v>
      </c>
      <c r="N496" s="1" t="s">
        <v>1404</v>
      </c>
    </row>
    <row r="497" spans="1:14" x14ac:dyDescent="0.25">
      <c r="A497" s="1">
        <v>106560508</v>
      </c>
      <c r="B497" s="1" t="s">
        <v>1345</v>
      </c>
      <c r="C497" s="1" t="s">
        <v>1346</v>
      </c>
      <c r="D497" s="1" t="s">
        <v>1347</v>
      </c>
      <c r="E497" s="1">
        <v>93010</v>
      </c>
      <c r="F497" s="1" t="s">
        <v>307</v>
      </c>
      <c r="G497" s="1" t="s">
        <v>157</v>
      </c>
      <c r="H497" s="1" t="s">
        <v>294</v>
      </c>
      <c r="I497" s="1" t="s">
        <v>294</v>
      </c>
      <c r="J497" s="1" t="s">
        <v>5</v>
      </c>
      <c r="K497" s="1" t="s">
        <v>5</v>
      </c>
      <c r="L497" s="1" t="s">
        <v>1443</v>
      </c>
      <c r="M497" s="1" t="s">
        <v>9</v>
      </c>
      <c r="N497" s="1" t="s">
        <v>1404</v>
      </c>
    </row>
    <row r="498" spans="1:14" x14ac:dyDescent="0.25">
      <c r="A498" s="1">
        <v>106560521</v>
      </c>
      <c r="B498" s="1" t="s">
        <v>1348</v>
      </c>
      <c r="C498" s="1" t="s">
        <v>1349</v>
      </c>
      <c r="D498" s="1" t="s">
        <v>1350</v>
      </c>
      <c r="E498" s="1">
        <v>93060</v>
      </c>
      <c r="F498" s="1" t="s">
        <v>307</v>
      </c>
      <c r="G498" s="1" t="s">
        <v>157</v>
      </c>
      <c r="H498" s="1" t="s">
        <v>294</v>
      </c>
      <c r="I498" s="1" t="s">
        <v>294</v>
      </c>
      <c r="J498" s="1" t="s">
        <v>5</v>
      </c>
      <c r="K498" s="1" t="s">
        <v>5</v>
      </c>
      <c r="L498" s="1" t="s">
        <v>1443</v>
      </c>
      <c r="M498" s="1" t="s">
        <v>9</v>
      </c>
      <c r="N498" s="1" t="s">
        <v>10</v>
      </c>
    </row>
    <row r="499" spans="1:14" x14ac:dyDescent="0.25">
      <c r="A499" s="1">
        <v>106560525</v>
      </c>
      <c r="B499" s="1" t="s">
        <v>1351</v>
      </c>
      <c r="C499" s="1" t="s">
        <v>1352</v>
      </c>
      <c r="D499" s="1" t="s">
        <v>1353</v>
      </c>
      <c r="E499" s="1">
        <v>93065</v>
      </c>
      <c r="F499" s="1" t="s">
        <v>285</v>
      </c>
      <c r="G499" s="1" t="s">
        <v>151</v>
      </c>
      <c r="H499" s="1" t="s">
        <v>294</v>
      </c>
      <c r="I499" s="1" t="s">
        <v>231</v>
      </c>
      <c r="J499" s="1" t="s">
        <v>5</v>
      </c>
      <c r="K499" s="1" t="s">
        <v>5</v>
      </c>
      <c r="L499" s="1" t="s">
        <v>1443</v>
      </c>
      <c r="M499" s="1" t="s">
        <v>9</v>
      </c>
      <c r="N499" s="1" t="s">
        <v>1404</v>
      </c>
    </row>
    <row r="500" spans="1:14" x14ac:dyDescent="0.25">
      <c r="A500" s="1">
        <v>106560529</v>
      </c>
      <c r="B500" s="1" t="s">
        <v>1354</v>
      </c>
      <c r="C500" s="1" t="s">
        <v>1355</v>
      </c>
      <c r="D500" s="1" t="s">
        <v>1356</v>
      </c>
      <c r="E500" s="1">
        <v>93030</v>
      </c>
      <c r="F500" s="1" t="s">
        <v>307</v>
      </c>
      <c r="G500" s="1" t="s">
        <v>157</v>
      </c>
      <c r="H500" s="1" t="s">
        <v>294</v>
      </c>
      <c r="I500" s="1" t="s">
        <v>294</v>
      </c>
      <c r="J500" s="1" t="s">
        <v>5</v>
      </c>
      <c r="K500" s="1" t="s">
        <v>5</v>
      </c>
      <c r="L500" s="1" t="s">
        <v>1443</v>
      </c>
      <c r="M500" s="1" t="s">
        <v>9</v>
      </c>
      <c r="N500" s="1" t="s">
        <v>1404</v>
      </c>
    </row>
    <row r="501" spans="1:14" x14ac:dyDescent="0.25">
      <c r="A501" s="1">
        <v>106564018</v>
      </c>
      <c r="B501" s="1" t="s">
        <v>1357</v>
      </c>
      <c r="C501" s="1" t="s">
        <v>1358</v>
      </c>
      <c r="D501" s="1" t="s">
        <v>1359</v>
      </c>
      <c r="E501" s="1">
        <v>91362</v>
      </c>
      <c r="F501" s="1" t="s">
        <v>285</v>
      </c>
      <c r="G501" s="1" t="s">
        <v>151</v>
      </c>
      <c r="H501" s="1" t="s">
        <v>294</v>
      </c>
      <c r="I501" s="1" t="s">
        <v>294</v>
      </c>
      <c r="J501" s="1" t="s">
        <v>5</v>
      </c>
      <c r="K501" s="1" t="s">
        <v>5</v>
      </c>
      <c r="L501" s="1" t="s">
        <v>1443</v>
      </c>
      <c r="M501" s="1" t="s">
        <v>9</v>
      </c>
      <c r="N501" s="1" t="s">
        <v>31</v>
      </c>
    </row>
    <row r="502" spans="1:14" x14ac:dyDescent="0.25">
      <c r="A502" s="1">
        <v>106564121</v>
      </c>
      <c r="B502" s="1" t="s">
        <v>1360</v>
      </c>
      <c r="C502" s="1" t="s">
        <v>1361</v>
      </c>
      <c r="D502" s="1" t="s">
        <v>1341</v>
      </c>
      <c r="E502" s="1">
        <v>91361</v>
      </c>
      <c r="F502" s="1" t="s">
        <v>285</v>
      </c>
      <c r="G502" s="1" t="s">
        <v>151</v>
      </c>
      <c r="H502" s="1" t="s">
        <v>294</v>
      </c>
      <c r="I502" s="1" t="s">
        <v>294</v>
      </c>
      <c r="J502" s="1" t="s">
        <v>5</v>
      </c>
      <c r="K502" s="1" t="s">
        <v>5</v>
      </c>
      <c r="L502" s="1" t="s">
        <v>1443</v>
      </c>
      <c r="M502" s="1" t="s">
        <v>9</v>
      </c>
      <c r="N502" s="1" t="s">
        <v>31</v>
      </c>
    </row>
    <row r="503" spans="1:14" x14ac:dyDescent="0.25">
      <c r="A503" s="1">
        <v>106571086</v>
      </c>
      <c r="B503" s="1" t="s">
        <v>1362</v>
      </c>
      <c r="C503" s="1" t="s">
        <v>1363</v>
      </c>
      <c r="D503" s="1" t="s">
        <v>1364</v>
      </c>
      <c r="E503" s="1">
        <v>95695</v>
      </c>
      <c r="F503" s="1" t="s">
        <v>79</v>
      </c>
      <c r="G503" s="1" t="s">
        <v>83</v>
      </c>
      <c r="H503" s="1" t="s">
        <v>79</v>
      </c>
      <c r="I503" s="1" t="s">
        <v>79</v>
      </c>
      <c r="J503" s="1" t="s">
        <v>5</v>
      </c>
      <c r="K503" s="1" t="s">
        <v>5</v>
      </c>
      <c r="L503" s="1" t="s">
        <v>1443</v>
      </c>
      <c r="M503" s="1" t="s">
        <v>9</v>
      </c>
      <c r="N503" s="1" t="s">
        <v>1404</v>
      </c>
    </row>
    <row r="504" spans="1:14" x14ac:dyDescent="0.25">
      <c r="A504" s="1">
        <v>106574010</v>
      </c>
      <c r="B504" s="1" t="s">
        <v>1365</v>
      </c>
      <c r="C504" s="1" t="s">
        <v>1366</v>
      </c>
      <c r="D504" s="1" t="s">
        <v>1367</v>
      </c>
      <c r="E504" s="1">
        <v>95616</v>
      </c>
      <c r="F504" s="1" t="s">
        <v>79</v>
      </c>
      <c r="G504" s="1" t="s">
        <v>83</v>
      </c>
      <c r="H504" s="1" t="s">
        <v>79</v>
      </c>
      <c r="I504" s="1" t="s">
        <v>79</v>
      </c>
      <c r="J504" s="1" t="s">
        <v>5</v>
      </c>
      <c r="K504" s="1" t="s">
        <v>5</v>
      </c>
      <c r="L504" s="1" t="s">
        <v>1443</v>
      </c>
      <c r="M504" s="1" t="s">
        <v>9</v>
      </c>
      <c r="N504" s="1" t="s">
        <v>1404</v>
      </c>
    </row>
    <row r="505" spans="1:14" x14ac:dyDescent="0.25">
      <c r="A505" s="1">
        <v>106580996</v>
      </c>
      <c r="B505" s="1" t="s">
        <v>1368</v>
      </c>
      <c r="C505" s="1" t="s">
        <v>1369</v>
      </c>
      <c r="D505" s="1" t="s">
        <v>1370</v>
      </c>
      <c r="E505" s="1">
        <v>95901</v>
      </c>
      <c r="F505" s="1" t="s">
        <v>83</v>
      </c>
      <c r="G505" s="1" t="s">
        <v>78</v>
      </c>
      <c r="H505" s="1" t="s">
        <v>78</v>
      </c>
      <c r="I505" s="1" t="s">
        <v>79</v>
      </c>
      <c r="J505" s="1" t="s">
        <v>5</v>
      </c>
      <c r="K505" s="1" t="s">
        <v>5</v>
      </c>
      <c r="L505" s="1" t="s">
        <v>139</v>
      </c>
      <c r="M505" s="1" t="s">
        <v>9</v>
      </c>
      <c r="N505" s="1" t="s">
        <v>1404</v>
      </c>
    </row>
    <row r="506" spans="1:14" x14ac:dyDescent="0.25">
      <c r="A506" s="1">
        <v>206100718</v>
      </c>
      <c r="B506" s="1" t="s">
        <v>1371</v>
      </c>
      <c r="C506" s="1" t="s">
        <v>1372</v>
      </c>
      <c r="D506" s="1" t="s">
        <v>155</v>
      </c>
      <c r="E506" s="1">
        <v>93703</v>
      </c>
      <c r="F506" s="1" t="s">
        <v>156</v>
      </c>
      <c r="G506" s="1" t="s">
        <v>14</v>
      </c>
      <c r="H506" s="1" t="s">
        <v>157</v>
      </c>
      <c r="I506" s="1" t="s">
        <v>157</v>
      </c>
      <c r="J506" s="1" t="s">
        <v>5</v>
      </c>
      <c r="K506" s="1" t="s">
        <v>5</v>
      </c>
      <c r="L506" s="1" t="s">
        <v>1443</v>
      </c>
      <c r="M506" s="1" t="s">
        <v>9</v>
      </c>
      <c r="N506" s="1" t="s">
        <v>1443</v>
      </c>
    </row>
    <row r="507" spans="1:14" x14ac:dyDescent="0.25">
      <c r="A507" s="1">
        <v>206130764</v>
      </c>
      <c r="B507" s="1" t="s">
        <v>1373</v>
      </c>
      <c r="C507" s="1" t="s">
        <v>1374</v>
      </c>
      <c r="D507" s="1" t="s">
        <v>211</v>
      </c>
      <c r="E507" s="1">
        <v>92227</v>
      </c>
      <c r="F507" s="1" t="s">
        <v>207</v>
      </c>
      <c r="G507" s="1" t="s">
        <v>6</v>
      </c>
      <c r="H507" s="1" t="s">
        <v>208</v>
      </c>
      <c r="I507" s="1" t="s">
        <v>208</v>
      </c>
      <c r="J507" s="1" t="s">
        <v>5</v>
      </c>
      <c r="K507" s="1" t="s">
        <v>5</v>
      </c>
      <c r="L507" s="1" t="s">
        <v>1443</v>
      </c>
      <c r="M507" s="1" t="s">
        <v>9</v>
      </c>
      <c r="N507" s="1" t="s">
        <v>48</v>
      </c>
    </row>
    <row r="508" spans="1:14" x14ac:dyDescent="0.25">
      <c r="A508" s="1">
        <v>206274027</v>
      </c>
      <c r="B508" s="1" t="s">
        <v>1375</v>
      </c>
      <c r="C508" s="1" t="s">
        <v>1376</v>
      </c>
      <c r="D508" s="1" t="s">
        <v>636</v>
      </c>
      <c r="E508" s="1">
        <v>93940</v>
      </c>
      <c r="F508" s="1" t="s">
        <v>295</v>
      </c>
      <c r="G508" s="1" t="s">
        <v>637</v>
      </c>
      <c r="H508" s="1" t="s">
        <v>638</v>
      </c>
      <c r="I508" s="1" t="s">
        <v>638</v>
      </c>
      <c r="J508" s="1" t="s">
        <v>5</v>
      </c>
      <c r="K508" s="1" t="s">
        <v>5</v>
      </c>
      <c r="L508" s="1" t="s">
        <v>1443</v>
      </c>
      <c r="M508" s="1" t="s">
        <v>9</v>
      </c>
      <c r="N508" s="1" t="s">
        <v>1443</v>
      </c>
    </row>
    <row r="509" spans="1:14" x14ac:dyDescent="0.25">
      <c r="A509" s="1">
        <v>206351814</v>
      </c>
      <c r="B509" s="1" t="s">
        <v>1377</v>
      </c>
      <c r="C509" s="1" t="s">
        <v>1378</v>
      </c>
      <c r="D509" s="1" t="s">
        <v>894</v>
      </c>
      <c r="E509" s="1">
        <v>95023</v>
      </c>
      <c r="F509" s="1" t="s">
        <v>402</v>
      </c>
      <c r="G509" s="1" t="s">
        <v>637</v>
      </c>
      <c r="H509" s="1" t="s">
        <v>6</v>
      </c>
      <c r="I509" s="1" t="s">
        <v>6</v>
      </c>
      <c r="J509" s="1" t="s">
        <v>5</v>
      </c>
      <c r="K509" s="1" t="s">
        <v>5</v>
      </c>
      <c r="L509" s="1" t="s">
        <v>1443</v>
      </c>
      <c r="M509" s="1" t="s">
        <v>9</v>
      </c>
      <c r="N509" s="1" t="s">
        <v>48</v>
      </c>
    </row>
  </sheetData>
  <sheetProtection sheet="1" sort="0" autoFilter="0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45C62-75E7-4234-91E8-114C6A9800DC}">
  <dimension ref="A1:N508"/>
  <sheetViews>
    <sheetView workbookViewId="0"/>
  </sheetViews>
  <sheetFormatPr defaultRowHeight="14.4" x14ac:dyDescent="0.3"/>
  <cols>
    <col min="1" max="1" width="10" bestFit="1" customWidth="1"/>
  </cols>
  <sheetData>
    <row r="1" spans="1:14" x14ac:dyDescent="0.3">
      <c r="A1" cm="1">
        <f t="array" ref="A1:N508">_xlfn.LET(
    _xlpm.raw,
    _xlfn._xlws.FILTER(
        tblHospitals[],
        (
            (tblHospitals[Assembly District] = 'District Lookup'!$A$3) +
            ('District Lookup'!$A$3 = "")
        ) *
        (
            (tblHospitals[Senate District] = 'District Lookup'!$B$3) +
            ('District Lookup'!$B$3 = "")
        ) *
        (
            (tblHospitals[Current Congressional District] = 'District Lookup'!$C$3) +
            ('District Lookup'!$C$3 = "")
        ) *
        (
            (tblHospitals[New Congressional District-Prop 50] = 'District Lookup'!$D$3) +
            ('District Lookup'!$D$3 = "")
        ),
        "No hospitals match your filters — try clearing one or more selections above."
    ),
    IF(_xlpm.raw=0,"",_xlpm.raw)
)</f>
        <v>106010735</v>
      </c>
      <c r="B1" t="str">
        <v>ALAMEDA HOSPITAL</v>
      </c>
      <c r="C1" t="str">
        <v>2070 CLINTON AVE</v>
      </c>
      <c r="D1" t="str">
        <v>ALAMEDA</v>
      </c>
      <c r="E1">
        <v>94501</v>
      </c>
      <c r="F1" t="str">
        <v>District 18</v>
      </c>
      <c r="G1" t="str">
        <v>District 7</v>
      </c>
      <c r="H1" t="str">
        <v>District 12</v>
      </c>
      <c r="I1" t="str">
        <v>District 12</v>
      </c>
      <c r="J1" t="str">
        <v>No</v>
      </c>
      <c r="K1" t="str">
        <v>No</v>
      </c>
      <c r="L1" t="str">
        <v>NA</v>
      </c>
      <c r="M1" t="str">
        <v>General Acute Care Hospital</v>
      </c>
      <c r="N1" t="str">
        <v>City or County</v>
      </c>
    </row>
    <row r="2" spans="1:14" x14ac:dyDescent="0.3">
      <c r="A2">
        <v>106010739</v>
      </c>
      <c r="B2" t="str">
        <v>ALTA BATES SUMMIT MEDICAL CENTER-ALTA BATES CAMPUS</v>
      </c>
      <c r="C2" t="str">
        <v>2450 ASHBY AVENUE</v>
      </c>
      <c r="D2" t="str">
        <v>BERKELEY</v>
      </c>
      <c r="E2">
        <v>94705</v>
      </c>
      <c r="F2" t="str">
        <v>District 14</v>
      </c>
      <c r="G2" t="str">
        <v>District 7</v>
      </c>
      <c r="H2" t="str">
        <v>District 12</v>
      </c>
      <c r="I2" t="str">
        <v>District 12</v>
      </c>
      <c r="J2" t="str">
        <v>No</v>
      </c>
      <c r="K2" t="str">
        <v>No</v>
      </c>
      <c r="L2" t="str">
        <v>NA</v>
      </c>
      <c r="M2" t="str">
        <v>General Acute Care Hospital</v>
      </c>
      <c r="N2" t="str">
        <v>Non-Profit Corporation</v>
      </c>
    </row>
    <row r="3" spans="1:14" x14ac:dyDescent="0.3">
      <c r="A3">
        <v>106010776</v>
      </c>
      <c r="B3" t="str">
        <v>UCSF BENIOFF CHILDREN'S HOSPITAL OAKLAND</v>
      </c>
      <c r="C3" t="str">
        <v>747 52ND STREET</v>
      </c>
      <c r="D3" t="str">
        <v>OAKLAND</v>
      </c>
      <c r="E3">
        <v>94609</v>
      </c>
      <c r="F3" t="str">
        <v>District 18</v>
      </c>
      <c r="G3" t="str">
        <v>District 7</v>
      </c>
      <c r="H3" t="str">
        <v>District 12</v>
      </c>
      <c r="I3" t="str">
        <v>District 12</v>
      </c>
      <c r="J3" t="str">
        <v>No</v>
      </c>
      <c r="K3" t="str">
        <v>No</v>
      </c>
      <c r="L3" t="str">
        <v>Level I - Pediatric</v>
      </c>
      <c r="M3" t="str">
        <v>General Acute Care Hospital</v>
      </c>
      <c r="N3" t="str">
        <v>Non-Profit Corporation</v>
      </c>
    </row>
    <row r="4" spans="1:14" x14ac:dyDescent="0.3">
      <c r="A4">
        <v>106010811</v>
      </c>
      <c r="B4" t="str">
        <v>FAIRMONT HOSPITAL</v>
      </c>
      <c r="C4" t="str">
        <v>15400 FOOTHILL BOULEVARD</v>
      </c>
      <c r="D4" t="str">
        <v>SAN LEANDRO</v>
      </c>
      <c r="E4">
        <v>94578</v>
      </c>
      <c r="F4" t="str">
        <v>District 20</v>
      </c>
      <c r="G4" t="str">
        <v>District 9</v>
      </c>
      <c r="H4" t="str">
        <v>District 14</v>
      </c>
      <c r="I4" t="str">
        <v>District 10</v>
      </c>
      <c r="J4" t="str">
        <v>No</v>
      </c>
      <c r="K4" t="str">
        <v>No</v>
      </c>
      <c r="L4" t="str">
        <v>NA</v>
      </c>
      <c r="M4" t="str">
        <v>General Acute Care Hospital</v>
      </c>
      <c r="N4" t="str">
        <v>City or County</v>
      </c>
    </row>
    <row r="5" spans="1:14" x14ac:dyDescent="0.3">
      <c r="A5">
        <v>106010844</v>
      </c>
      <c r="B5" t="str">
        <v>ALTA BATES SUMMIT MEDICAL CENTER-HERRICK CAMPUS</v>
      </c>
      <c r="C5" t="str">
        <v>2001 DWIGHT WAY</v>
      </c>
      <c r="D5" t="str">
        <v>BERKELEY</v>
      </c>
      <c r="E5">
        <v>94704</v>
      </c>
      <c r="F5" t="str">
        <v>District 14</v>
      </c>
      <c r="G5" t="str">
        <v>District 7</v>
      </c>
      <c r="H5" t="str">
        <v>District 12</v>
      </c>
      <c r="I5" t="str">
        <v>District 12</v>
      </c>
      <c r="J5" t="str">
        <v>No</v>
      </c>
      <c r="K5" t="str">
        <v>No</v>
      </c>
      <c r="L5" t="str">
        <v>NA</v>
      </c>
      <c r="M5" t="str">
        <v>General Acute Care Hospital</v>
      </c>
      <c r="N5" t="str">
        <v>Non-Profit Corporation</v>
      </c>
    </row>
    <row r="6" spans="1:14" x14ac:dyDescent="0.3">
      <c r="A6">
        <v>106010846</v>
      </c>
      <c r="B6" t="str">
        <v>HIGHLAND HOSPITAL</v>
      </c>
      <c r="C6" t="str">
        <v>1411 EAST 31ST STREET</v>
      </c>
      <c r="D6" t="str">
        <v>OAKLAND</v>
      </c>
      <c r="E6">
        <v>94602</v>
      </c>
      <c r="F6" t="str">
        <v>District 18</v>
      </c>
      <c r="G6" t="str">
        <v>District 7</v>
      </c>
      <c r="H6" t="str">
        <v>District 12</v>
      </c>
      <c r="I6" t="str">
        <v>District 12</v>
      </c>
      <c r="J6" t="str">
        <v>No</v>
      </c>
      <c r="K6" t="str">
        <v>No</v>
      </c>
      <c r="L6" t="str">
        <v>Level I</v>
      </c>
      <c r="M6" t="str">
        <v>General Acute Care Hospital</v>
      </c>
      <c r="N6" t="str">
        <v>City or County</v>
      </c>
    </row>
    <row r="7" spans="1:14" x14ac:dyDescent="0.3">
      <c r="A7">
        <v>106010887</v>
      </c>
      <c r="B7" t="str">
        <v>KINDRED HOSPITAL - SAN FRANCISCO BAY AREA</v>
      </c>
      <c r="C7" t="str">
        <v>2800 BENEDICT DRIVE</v>
      </c>
      <c r="D7" t="str">
        <v>SAN LEANDRO</v>
      </c>
      <c r="E7">
        <v>94577</v>
      </c>
      <c r="F7" t="str">
        <v>District 20</v>
      </c>
      <c r="G7" t="str">
        <v>District 9</v>
      </c>
      <c r="H7" t="str">
        <v>District 14</v>
      </c>
      <c r="I7" t="str">
        <v>District 10</v>
      </c>
      <c r="J7" t="str">
        <v>No</v>
      </c>
      <c r="K7" t="str">
        <v>No</v>
      </c>
      <c r="L7" t="str">
        <v>NA</v>
      </c>
      <c r="M7" t="str">
        <v>General Acute Care Hospital</v>
      </c>
      <c r="N7" t="str">
        <v>Investor - Corporation</v>
      </c>
    </row>
    <row r="8" spans="1:14" x14ac:dyDescent="0.3">
      <c r="A8">
        <v>106010937</v>
      </c>
      <c r="B8" t="str">
        <v>ALTA BATES SUMMIT MEDICAL CENTER</v>
      </c>
      <c r="C8" t="str">
        <v>350 HAWTHORNE AVENUE</v>
      </c>
      <c r="D8" t="str">
        <v>OAKLAND</v>
      </c>
      <c r="E8">
        <v>94609</v>
      </c>
      <c r="F8" t="str">
        <v>District 18</v>
      </c>
      <c r="G8" t="str">
        <v>District 7</v>
      </c>
      <c r="H8" t="str">
        <v>District 12</v>
      </c>
      <c r="I8" t="str">
        <v>District 12</v>
      </c>
      <c r="J8" t="str">
        <v>No</v>
      </c>
      <c r="K8" t="str">
        <v>No</v>
      </c>
      <c r="L8" t="str">
        <v>NA</v>
      </c>
      <c r="M8" t="str">
        <v>General Acute Care Hospital</v>
      </c>
      <c r="N8" t="str">
        <v>Non-Profit Corporation</v>
      </c>
    </row>
    <row r="9" spans="1:14" x14ac:dyDescent="0.3">
      <c r="A9">
        <v>106010967</v>
      </c>
      <c r="B9" t="str">
        <v>ST. ROSE HOSPITAL</v>
      </c>
      <c r="C9" t="str">
        <v>27200 CALAROGA AVENUE</v>
      </c>
      <c r="D9" t="str">
        <v>HAYWARD</v>
      </c>
      <c r="E9">
        <v>94545</v>
      </c>
      <c r="F9" t="str">
        <v>District 20</v>
      </c>
      <c r="G9" t="str">
        <v>District 10</v>
      </c>
      <c r="H9" t="str">
        <v>District 14</v>
      </c>
      <c r="I9" t="str">
        <v>District 14</v>
      </c>
      <c r="J9" t="str">
        <v>No</v>
      </c>
      <c r="K9" t="str">
        <v>No</v>
      </c>
      <c r="L9" t="str">
        <v>NA</v>
      </c>
      <c r="M9" t="str">
        <v>General Acute Care Hospital</v>
      </c>
      <c r="N9" t="str">
        <v>Non-Profit Corporation</v>
      </c>
    </row>
    <row r="10" spans="1:14" x14ac:dyDescent="0.3">
      <c r="A10">
        <v>106010983</v>
      </c>
      <c r="B10" t="str">
        <v>STANFORD HEALTH CARE TRI-VALLEY</v>
      </c>
      <c r="C10" t="str">
        <v>1111 E. STANLEY BOULEVARD</v>
      </c>
      <c r="D10" t="str">
        <v>LIVERMORE</v>
      </c>
      <c r="E10">
        <v>94550</v>
      </c>
      <c r="F10" t="str">
        <v>District 16</v>
      </c>
      <c r="G10" t="str">
        <v>District 5</v>
      </c>
      <c r="H10" t="str">
        <v>District 14</v>
      </c>
      <c r="I10" t="str">
        <v>District 14</v>
      </c>
      <c r="J10" t="str">
        <v>No</v>
      </c>
      <c r="K10" t="str">
        <v>No</v>
      </c>
      <c r="L10" t="str">
        <v>NA</v>
      </c>
      <c r="M10" t="str">
        <v>General Acute Care Hospital</v>
      </c>
      <c r="N10" t="str">
        <v>Non-Profit Corporation</v>
      </c>
    </row>
    <row r="11" spans="1:14" x14ac:dyDescent="0.3">
      <c r="A11">
        <v>106010987</v>
      </c>
      <c r="B11" t="str">
        <v>WASHINGTON HOSPITAL - FREMONT</v>
      </c>
      <c r="C11" t="str">
        <v>2000 MOWRY AVENUE</v>
      </c>
      <c r="D11" t="str">
        <v>FREMONT</v>
      </c>
      <c r="E11">
        <v>94538</v>
      </c>
      <c r="F11" t="str">
        <v>District 24</v>
      </c>
      <c r="G11" t="str">
        <v>District 10</v>
      </c>
      <c r="H11" t="str">
        <v>District 14</v>
      </c>
      <c r="I11" t="str">
        <v>District 14</v>
      </c>
      <c r="J11" t="str">
        <v>No</v>
      </c>
      <c r="K11" t="str">
        <v>No</v>
      </c>
      <c r="L11" t="str">
        <v>Level II</v>
      </c>
      <c r="M11" t="str">
        <v>General Acute Care Hospital</v>
      </c>
      <c r="N11" t="str">
        <v>District</v>
      </c>
    </row>
    <row r="12" spans="1:14" x14ac:dyDescent="0.3">
      <c r="A12">
        <v>106013619</v>
      </c>
      <c r="B12" t="str">
        <v>SAN LEANDRO HOSPITAL</v>
      </c>
      <c r="C12" t="str">
        <v>13855 EAST 14TH STREET</v>
      </c>
      <c r="D12" t="str">
        <v>SAN LEANDRO</v>
      </c>
      <c r="E12">
        <v>94578</v>
      </c>
      <c r="F12" t="str">
        <v>District 20</v>
      </c>
      <c r="G12" t="str">
        <v>District 9</v>
      </c>
      <c r="H12" t="str">
        <v>District 12</v>
      </c>
      <c r="I12" t="str">
        <v>District 12</v>
      </c>
      <c r="J12" t="str">
        <v>No</v>
      </c>
      <c r="K12" t="str">
        <v>No</v>
      </c>
      <c r="L12" t="str">
        <v>NA</v>
      </c>
      <c r="M12" t="str">
        <v>General Acute Care Hospital</v>
      </c>
      <c r="N12" t="str">
        <v>City or County</v>
      </c>
    </row>
    <row r="13" spans="1:14" x14ac:dyDescent="0.3">
      <c r="A13">
        <v>106013626</v>
      </c>
      <c r="B13" t="str">
        <v>ALTA BATES SUMMIT MEDICAL CENTER - SUMMIT CAMPUS</v>
      </c>
      <c r="C13" t="str">
        <v>3100 SUMMIT STREET</v>
      </c>
      <c r="D13" t="str">
        <v>OAKLAND</v>
      </c>
      <c r="E13">
        <v>94609</v>
      </c>
      <c r="F13" t="str">
        <v>District 18</v>
      </c>
      <c r="G13" t="str">
        <v>District 7</v>
      </c>
      <c r="H13" t="str">
        <v>District 12</v>
      </c>
      <c r="I13" t="str">
        <v>District 12</v>
      </c>
      <c r="J13" t="str">
        <v>No</v>
      </c>
      <c r="K13" t="str">
        <v>No</v>
      </c>
      <c r="L13" t="str">
        <v>NA</v>
      </c>
      <c r="M13" t="str">
        <v>General Acute Care Hospital</v>
      </c>
      <c r="N13" t="str">
        <v>Non-Profit Corporation</v>
      </c>
    </row>
    <row r="14" spans="1:14" x14ac:dyDescent="0.3">
      <c r="A14">
        <v>106013687</v>
      </c>
      <c r="B14" t="str">
        <v>MPI CHEMICAL DEPENDENCY RECOVERY HOSPITAL</v>
      </c>
      <c r="C14" t="str">
        <v>3012 SUMMIT STREET</v>
      </c>
      <c r="D14" t="str">
        <v>OAKLAND</v>
      </c>
      <c r="E14">
        <v>94609</v>
      </c>
      <c r="F14" t="str">
        <v>District 18</v>
      </c>
      <c r="G14" t="str">
        <v>District 7</v>
      </c>
      <c r="H14" t="str">
        <v>District 12</v>
      </c>
      <c r="I14" t="str">
        <v>District 12</v>
      </c>
      <c r="J14" t="str">
        <v>No</v>
      </c>
      <c r="K14" t="str">
        <v>No</v>
      </c>
      <c r="L14" t="str">
        <v>NA</v>
      </c>
      <c r="M14" t="str">
        <v>Chemical Dep. Recovery Hospital</v>
      </c>
      <c r="N14" t="str">
        <v>Non-Profit Corporation</v>
      </c>
    </row>
    <row r="15" spans="1:14" x14ac:dyDescent="0.3">
      <c r="A15">
        <v>106014034</v>
      </c>
      <c r="B15" t="str">
        <v>FREMONT HOSPITAL</v>
      </c>
      <c r="C15" t="str">
        <v>39001 SUNDALE DRIVE</v>
      </c>
      <c r="D15" t="str">
        <v>FREMONT</v>
      </c>
      <c r="E15">
        <v>94538</v>
      </c>
      <c r="F15" t="str">
        <v>District 24</v>
      </c>
      <c r="G15" t="str">
        <v>District 10</v>
      </c>
      <c r="H15" t="str">
        <v>District 14</v>
      </c>
      <c r="I15" t="str">
        <v>District 14</v>
      </c>
      <c r="J15" t="str">
        <v>No</v>
      </c>
      <c r="K15" t="str">
        <v>No</v>
      </c>
      <c r="L15" t="str">
        <v>NA</v>
      </c>
      <c r="M15" t="str">
        <v>Acute Psychiatric Hospital</v>
      </c>
      <c r="N15" t="str">
        <v>Investor - Corporation</v>
      </c>
    </row>
    <row r="16" spans="1:14" x14ac:dyDescent="0.3">
      <c r="A16">
        <v>106014050</v>
      </c>
      <c r="B16" t="str">
        <v>STANFORD HEALTH CARE TRI-VALLEY</v>
      </c>
      <c r="C16" t="str">
        <v>5555 WEST LAS POSITAS BLVD.</v>
      </c>
      <c r="D16" t="str">
        <v>PLEASANTON</v>
      </c>
      <c r="E16">
        <v>94588</v>
      </c>
      <c r="F16" t="str">
        <v>District 16</v>
      </c>
      <c r="G16" t="str">
        <v>District 5</v>
      </c>
      <c r="H16" t="str">
        <v>District 14</v>
      </c>
      <c r="I16" t="str">
        <v>District 14</v>
      </c>
      <c r="J16" t="str">
        <v>No</v>
      </c>
      <c r="K16" t="str">
        <v>No</v>
      </c>
      <c r="L16" t="str">
        <v>NA</v>
      </c>
      <c r="M16" t="str">
        <v>General Acute Care Hospital</v>
      </c>
      <c r="N16" t="str">
        <v>Non-Profit Corporation</v>
      </c>
    </row>
    <row r="17" spans="1:14" x14ac:dyDescent="0.3">
      <c r="A17">
        <v>106014132</v>
      </c>
      <c r="B17" t="str">
        <v>KAISER FOUNDATION HOSPITAL - FREMONT</v>
      </c>
      <c r="C17" t="str">
        <v>39400 PASEO PADRE PARKWAY</v>
      </c>
      <c r="D17" t="str">
        <v>FREMONT</v>
      </c>
      <c r="E17">
        <v>94538</v>
      </c>
      <c r="F17" t="str">
        <v>District 24</v>
      </c>
      <c r="G17" t="str">
        <v>District 10</v>
      </c>
      <c r="H17" t="str">
        <v>District 14</v>
      </c>
      <c r="I17" t="str">
        <v>District 14</v>
      </c>
      <c r="J17" t="str">
        <v>No</v>
      </c>
      <c r="K17" t="str">
        <v>No</v>
      </c>
      <c r="L17" t="str">
        <v>NA</v>
      </c>
      <c r="M17" t="str">
        <v>General Acute Care Hospital</v>
      </c>
      <c r="N17" t="str">
        <v>Non-Profit Corporation</v>
      </c>
    </row>
    <row r="18" spans="1:14" x14ac:dyDescent="0.3">
      <c r="A18">
        <v>106014207</v>
      </c>
      <c r="B18" t="str">
        <v>TELECARE HERITAGE PSYCHIATRIC HEALTH FACILITY</v>
      </c>
      <c r="C18" t="str">
        <v>2633 EAST 27TH STREET</v>
      </c>
      <c r="D18" t="str">
        <v>OAKLAND</v>
      </c>
      <c r="E18">
        <v>94601</v>
      </c>
      <c r="F18" t="str">
        <v>District 18</v>
      </c>
      <c r="G18" t="str">
        <v>District 7</v>
      </c>
      <c r="H18" t="str">
        <v>District 12</v>
      </c>
      <c r="I18" t="str">
        <v>District 12</v>
      </c>
      <c r="J18" t="str">
        <v>No</v>
      </c>
      <c r="K18" t="str">
        <v>No</v>
      </c>
      <c r="L18" t="str">
        <v>NA</v>
      </c>
      <c r="M18" t="str">
        <v>Psychiatric Health Facility</v>
      </c>
      <c r="N18" t="str">
        <v>Investor - Corporation</v>
      </c>
    </row>
    <row r="19" spans="1:14" x14ac:dyDescent="0.3">
      <c r="A19">
        <v>106014226</v>
      </c>
      <c r="B19" t="str">
        <v>TELECARE WILLOW ROCK CENTER</v>
      </c>
      <c r="C19" t="str">
        <v>2050 FAIRMONT DRIVE</v>
      </c>
      <c r="D19" t="str">
        <v>SAN LEANDRO</v>
      </c>
      <c r="E19">
        <v>94578</v>
      </c>
      <c r="F19" t="str">
        <v>District 20</v>
      </c>
      <c r="G19" t="str">
        <v>District 9</v>
      </c>
      <c r="H19" t="str">
        <v>District 14</v>
      </c>
      <c r="I19" t="str">
        <v>District 10</v>
      </c>
      <c r="J19" t="str">
        <v>No</v>
      </c>
      <c r="K19" t="str">
        <v>No</v>
      </c>
      <c r="L19" t="str">
        <v>NA</v>
      </c>
      <c r="M19" t="str">
        <v>Psychiatric Health Facility</v>
      </c>
      <c r="N19" t="str">
        <v>Investor - Corporation</v>
      </c>
    </row>
    <row r="20" spans="1:14" x14ac:dyDescent="0.3">
      <c r="A20">
        <v>106014233</v>
      </c>
      <c r="B20" t="str">
        <v>EDEN MEDICAL CENTER</v>
      </c>
      <c r="C20" t="str">
        <v>20103 LAKE CHABOT RD</v>
      </c>
      <c r="D20" t="str">
        <v>CASTRO VALLEY</v>
      </c>
      <c r="E20">
        <v>94546</v>
      </c>
      <c r="F20" t="str">
        <v>District 20</v>
      </c>
      <c r="G20" t="str">
        <v>District 9</v>
      </c>
      <c r="H20" t="str">
        <v>District 14</v>
      </c>
      <c r="I20" t="str">
        <v>District 10</v>
      </c>
      <c r="J20" t="str">
        <v>No</v>
      </c>
      <c r="K20" t="str">
        <v>No</v>
      </c>
      <c r="L20" t="str">
        <v>Level II</v>
      </c>
      <c r="M20" t="str">
        <v>General Acute Care Hospital</v>
      </c>
      <c r="N20" t="str">
        <v>Non-Profit Corporation</v>
      </c>
    </row>
    <row r="21" spans="1:14" x14ac:dyDescent="0.3">
      <c r="A21">
        <v>106014326</v>
      </c>
      <c r="B21" t="str">
        <v>KAISER FOUNDATION HOSPITAL - OAKLAND/RICHMOND</v>
      </c>
      <c r="C21" t="str">
        <v>275 W. MACARTHUR BLVD.</v>
      </c>
      <c r="D21" t="str">
        <v>OAKLAND</v>
      </c>
      <c r="E21">
        <v>94611</v>
      </c>
      <c r="F21" t="str">
        <v>District 18</v>
      </c>
      <c r="G21" t="str">
        <v>District 7</v>
      </c>
      <c r="H21" t="str">
        <v>District 12</v>
      </c>
      <c r="I21" t="str">
        <v>District 12</v>
      </c>
      <c r="J21" t="str">
        <v>Yes</v>
      </c>
      <c r="K21" t="str">
        <v>No</v>
      </c>
      <c r="L21" t="str">
        <v>NA</v>
      </c>
      <c r="M21" t="str">
        <v>General Acute Care Hospital</v>
      </c>
      <c r="N21" t="str">
        <v>Non-Profit Corporation</v>
      </c>
    </row>
    <row r="22" spans="1:14" x14ac:dyDescent="0.3">
      <c r="A22">
        <v>106014337</v>
      </c>
      <c r="B22" t="str">
        <v>KAISER FOUNDATION HOSPITAL - SAN LEANDRO</v>
      </c>
      <c r="C22" t="str">
        <v>2500 MERCED STREET</v>
      </c>
      <c r="D22" t="str">
        <v>SAN LEANDRO</v>
      </c>
      <c r="E22">
        <v>94577</v>
      </c>
      <c r="F22" t="str">
        <v>District 20</v>
      </c>
      <c r="G22" t="str">
        <v>District 9</v>
      </c>
      <c r="H22" t="str">
        <v>District 12</v>
      </c>
      <c r="I22" t="str">
        <v>District 12</v>
      </c>
      <c r="J22" t="str">
        <v>No</v>
      </c>
      <c r="K22" t="str">
        <v>No</v>
      </c>
      <c r="L22" t="str">
        <v>NA</v>
      </c>
      <c r="M22" t="str">
        <v>General Acute Care Hospital</v>
      </c>
      <c r="N22" t="str">
        <v>Non-Profit Corporation</v>
      </c>
    </row>
    <row r="23" spans="1:14" x14ac:dyDescent="0.3">
      <c r="A23">
        <v>106034002</v>
      </c>
      <c r="B23" t="str">
        <v>SUTTER AMADOR HOSPITAL</v>
      </c>
      <c r="C23" t="str">
        <v>200 MISSION BLVD</v>
      </c>
      <c r="D23" t="str">
        <v>JACKSON</v>
      </c>
      <c r="E23">
        <v>95642</v>
      </c>
      <c r="F23" t="str">
        <v>District 1</v>
      </c>
      <c r="G23" t="str">
        <v>District 4</v>
      </c>
      <c r="H23" t="str">
        <v>District 5</v>
      </c>
      <c r="I23" t="str">
        <v>District 5</v>
      </c>
      <c r="J23" t="str">
        <v>No</v>
      </c>
      <c r="K23" t="str">
        <v>Yes</v>
      </c>
      <c r="L23" t="str">
        <v>NA</v>
      </c>
      <c r="M23" t="str">
        <v>General Acute Care Hospital</v>
      </c>
      <c r="N23" t="str">
        <v>Non-Profit Corporation</v>
      </c>
    </row>
    <row r="24" spans="1:14" x14ac:dyDescent="0.3">
      <c r="A24">
        <v>106040802</v>
      </c>
      <c r="B24" t="str">
        <v>ORCHARD HOSPITAL</v>
      </c>
      <c r="C24" t="str">
        <v>240 SPRUCE STREET</v>
      </c>
      <c r="D24" t="str">
        <v>GRIDLEY</v>
      </c>
      <c r="E24">
        <v>95948</v>
      </c>
      <c r="F24" t="str">
        <v>District 3</v>
      </c>
      <c r="G24" t="str">
        <v>District 1</v>
      </c>
      <c r="H24" t="str">
        <v>District 1</v>
      </c>
      <c r="I24" t="str">
        <v>District 1</v>
      </c>
      <c r="J24" t="str">
        <v>No</v>
      </c>
      <c r="K24" t="str">
        <v>Yes</v>
      </c>
      <c r="L24" t="str">
        <v>NA</v>
      </c>
      <c r="M24" t="str">
        <v>General Acute Care Hospital</v>
      </c>
      <c r="N24" t="str">
        <v>Non-Profit Corporation</v>
      </c>
    </row>
    <row r="25" spans="1:14" x14ac:dyDescent="0.3">
      <c r="A25">
        <v>106040828</v>
      </c>
      <c r="B25" t="str">
        <v>ENLOE MEDICAL CENTER - COHASSET</v>
      </c>
      <c r="C25" t="str">
        <v>560 COHASSET ROAD</v>
      </c>
      <c r="D25" t="str">
        <v>CHICO</v>
      </c>
      <c r="E25">
        <v>95926</v>
      </c>
      <c r="F25" t="str">
        <v>District 3</v>
      </c>
      <c r="G25" t="str">
        <v>District 1</v>
      </c>
      <c r="H25" t="str">
        <v>District 1</v>
      </c>
      <c r="I25" t="str">
        <v>District 1</v>
      </c>
      <c r="J25" t="str">
        <v>No</v>
      </c>
      <c r="K25" t="str">
        <v>No</v>
      </c>
      <c r="L25" t="str">
        <v>NA</v>
      </c>
      <c r="M25" t="str">
        <v>General Acute Care Hospital</v>
      </c>
      <c r="N25" t="str">
        <v>Non-Profit Corporation</v>
      </c>
    </row>
    <row r="26" spans="1:14" x14ac:dyDescent="0.3">
      <c r="A26">
        <v>106040937</v>
      </c>
      <c r="B26" t="str">
        <v>OROVILLE HOSPITAL</v>
      </c>
      <c r="C26" t="str">
        <v>2767 OLIVE HIGHWAY</v>
      </c>
      <c r="D26" t="str">
        <v>OROVILLE</v>
      </c>
      <c r="E26">
        <v>95966</v>
      </c>
      <c r="F26" t="str">
        <v>District 3</v>
      </c>
      <c r="G26" t="str">
        <v>District 1</v>
      </c>
      <c r="H26" t="str">
        <v>District 1</v>
      </c>
      <c r="I26" t="str">
        <v>District 1</v>
      </c>
      <c r="J26" t="str">
        <v>No</v>
      </c>
      <c r="K26" t="str">
        <v>No</v>
      </c>
      <c r="L26" t="str">
        <v>NA</v>
      </c>
      <c r="M26" t="str">
        <v>General Acute Care Hospital</v>
      </c>
      <c r="N26" t="str">
        <v>Non-Profit Corporation</v>
      </c>
    </row>
    <row r="27" spans="1:14" x14ac:dyDescent="0.3">
      <c r="A27">
        <v>106040962</v>
      </c>
      <c r="B27" t="str">
        <v>ENLOE HEALTH</v>
      </c>
      <c r="C27" t="str">
        <v>1531 ESPLANADE</v>
      </c>
      <c r="D27" t="str">
        <v>CHICO</v>
      </c>
      <c r="E27">
        <v>95926</v>
      </c>
      <c r="F27" t="str">
        <v>District 3</v>
      </c>
      <c r="G27" t="str">
        <v>District 1</v>
      </c>
      <c r="H27" t="str">
        <v>District 1</v>
      </c>
      <c r="I27" t="str">
        <v>District 1</v>
      </c>
      <c r="J27" t="str">
        <v>No</v>
      </c>
      <c r="K27" t="str">
        <v>No</v>
      </c>
      <c r="L27" t="str">
        <v>Level II</v>
      </c>
      <c r="M27" t="str">
        <v>General Acute Care Hospital</v>
      </c>
      <c r="N27" t="str">
        <v>Non-Profit Corporation</v>
      </c>
    </row>
    <row r="28" spans="1:14" x14ac:dyDescent="0.3">
      <c r="A28">
        <v>106044006</v>
      </c>
      <c r="B28" t="str">
        <v>BUTTE COUNTY MENTAL HEALTH SERVICES</v>
      </c>
      <c r="C28" t="str">
        <v>592 RIO LINDO AVENUE</v>
      </c>
      <c r="D28" t="str">
        <v>CHICO</v>
      </c>
      <c r="E28">
        <v>95926</v>
      </c>
      <c r="F28" t="str">
        <v>District 3</v>
      </c>
      <c r="G28" t="str">
        <v>District 1</v>
      </c>
      <c r="H28" t="str">
        <v>District 1</v>
      </c>
      <c r="I28" t="str">
        <v>District 1</v>
      </c>
      <c r="J28" t="str">
        <v>No</v>
      </c>
      <c r="K28" t="str">
        <v>No</v>
      </c>
      <c r="L28" t="str">
        <v>NA</v>
      </c>
      <c r="M28" t="str">
        <v>Psychiatric Health Facility</v>
      </c>
      <c r="N28" t="str">
        <v>City or County</v>
      </c>
    </row>
    <row r="29" spans="1:14" x14ac:dyDescent="0.3">
      <c r="A29">
        <v>106044011</v>
      </c>
      <c r="B29" t="str">
        <v>ENLOE REHABILITATION CENTER</v>
      </c>
      <c r="C29" t="str">
        <v>340 WEST EAST AVENUE</v>
      </c>
      <c r="D29" t="str">
        <v>CHICO</v>
      </c>
      <c r="E29">
        <v>95926</v>
      </c>
      <c r="F29" t="str">
        <v>District 3</v>
      </c>
      <c r="G29" t="str">
        <v>District 1</v>
      </c>
      <c r="H29" t="str">
        <v>District 1</v>
      </c>
      <c r="I29" t="str">
        <v>District 1</v>
      </c>
      <c r="J29" t="str">
        <v>No</v>
      </c>
      <c r="K29" t="str">
        <v>No</v>
      </c>
      <c r="L29" t="str">
        <v>NA</v>
      </c>
      <c r="M29" t="str">
        <v>General Acute Care Hospital</v>
      </c>
      <c r="N29" t="str">
        <v>Non-Profit Corporation</v>
      </c>
    </row>
    <row r="30" spans="1:14" x14ac:dyDescent="0.3">
      <c r="A30">
        <v>106050932</v>
      </c>
      <c r="B30" t="str">
        <v>MARK TWAIN MEDICAL CENTER</v>
      </c>
      <c r="C30" t="str">
        <v>768 MOUNTAIN RANCH ROAD</v>
      </c>
      <c r="D30" t="str">
        <v>SAN ANDREAS</v>
      </c>
      <c r="E30">
        <v>95249</v>
      </c>
      <c r="F30" t="str">
        <v>District 8</v>
      </c>
      <c r="G30" t="str">
        <v>District 4</v>
      </c>
      <c r="H30" t="str">
        <v>District 5</v>
      </c>
      <c r="I30" t="str">
        <v>District 5</v>
      </c>
      <c r="J30" t="str">
        <v>No</v>
      </c>
      <c r="K30" t="str">
        <v>Yes</v>
      </c>
      <c r="L30" t="str">
        <v>NA</v>
      </c>
      <c r="M30" t="str">
        <v>General Acute Care Hospital</v>
      </c>
      <c r="N30" t="str">
        <v>Non-Profit Corporation</v>
      </c>
    </row>
    <row r="31" spans="1:14" x14ac:dyDescent="0.3">
      <c r="A31">
        <v>106060870</v>
      </c>
      <c r="B31" t="str">
        <v>COLUSA MEDICAL CENTER</v>
      </c>
      <c r="C31" t="str">
        <v>199 E WEBSTER STREET</v>
      </c>
      <c r="D31" t="str">
        <v>COLUSA</v>
      </c>
      <c r="E31">
        <v>95932</v>
      </c>
      <c r="F31" t="str">
        <v>District 4</v>
      </c>
      <c r="G31" t="str">
        <v>District 1</v>
      </c>
      <c r="H31" t="str">
        <v>District 1</v>
      </c>
      <c r="I31" t="str">
        <v>District 4</v>
      </c>
      <c r="J31" t="str">
        <v>No</v>
      </c>
      <c r="K31" t="str">
        <v>Yes</v>
      </c>
      <c r="L31" t="str">
        <v>NA</v>
      </c>
      <c r="M31" t="str">
        <v>General Acute Care Hospital</v>
      </c>
      <c r="N31" t="str">
        <v>Investor - LLC</v>
      </c>
    </row>
    <row r="32" spans="1:14" x14ac:dyDescent="0.3">
      <c r="A32">
        <v>106070924</v>
      </c>
      <c r="B32" t="str">
        <v>CONTRA COSTA REGIONAL MEDICAL CENTER</v>
      </c>
      <c r="C32" t="str">
        <v>2500 ALHAMBRA AVENUE</v>
      </c>
      <c r="D32" t="str">
        <v>MARTINEZ</v>
      </c>
      <c r="E32">
        <v>94553</v>
      </c>
      <c r="F32" t="str">
        <v>District 15</v>
      </c>
      <c r="G32" t="str">
        <v>District 9</v>
      </c>
      <c r="H32" t="str">
        <v>District 8</v>
      </c>
      <c r="I32" t="str">
        <v>District 10</v>
      </c>
      <c r="J32" t="str">
        <v>No</v>
      </c>
      <c r="K32" t="str">
        <v>No</v>
      </c>
      <c r="L32" t="str">
        <v>NA</v>
      </c>
      <c r="M32" t="str">
        <v>General Acute Care Hospital</v>
      </c>
      <c r="N32" t="str">
        <v>City or County</v>
      </c>
    </row>
    <row r="33" spans="1:14" x14ac:dyDescent="0.3">
      <c r="A33">
        <v>106070934</v>
      </c>
      <c r="B33" t="str">
        <v>SUTTER DELTA MEDICAL CENTER</v>
      </c>
      <c r="C33" t="str">
        <v>3901 LONE TREE WAY</v>
      </c>
      <c r="D33" t="str">
        <v>ANTIOCH</v>
      </c>
      <c r="E33">
        <v>94509</v>
      </c>
      <c r="F33" t="str">
        <v>District 15</v>
      </c>
      <c r="G33" t="str">
        <v>District 9</v>
      </c>
      <c r="H33" t="str">
        <v>District 8</v>
      </c>
      <c r="I33" t="str">
        <v>District 9</v>
      </c>
      <c r="J33" t="str">
        <v>No</v>
      </c>
      <c r="K33" t="str">
        <v>No</v>
      </c>
      <c r="L33" t="str">
        <v>NA</v>
      </c>
      <c r="M33" t="str">
        <v>General Acute Care Hospital</v>
      </c>
      <c r="N33" t="str">
        <v>Non-Profit Corporation</v>
      </c>
    </row>
    <row r="34" spans="1:14" x14ac:dyDescent="0.3">
      <c r="A34">
        <v>106070988</v>
      </c>
      <c r="B34" t="str">
        <v>JOHN MUIR MEDICAL CENTER-WALNUT CREEK CAMPUS</v>
      </c>
      <c r="C34" t="str">
        <v>1601 YGNACIO VALLEY ROAD</v>
      </c>
      <c r="D34" t="str">
        <v>WALNUT CREEK</v>
      </c>
      <c r="E34">
        <v>94598</v>
      </c>
      <c r="F34" t="str">
        <v>District 16</v>
      </c>
      <c r="G34" t="str">
        <v>District 9</v>
      </c>
      <c r="H34" t="str">
        <v>District 10</v>
      </c>
      <c r="I34" t="str">
        <v>District 10</v>
      </c>
      <c r="J34" t="str">
        <v>No</v>
      </c>
      <c r="K34" t="str">
        <v>No</v>
      </c>
      <c r="L34" t="str">
        <v>Level II</v>
      </c>
      <c r="M34" t="str">
        <v>General Acute Care Hospital</v>
      </c>
      <c r="N34" t="str">
        <v>Non-Profit Corporation</v>
      </c>
    </row>
    <row r="35" spans="1:14" x14ac:dyDescent="0.3">
      <c r="A35">
        <v>106070990</v>
      </c>
      <c r="B35" t="str">
        <v>KAISER FOUNDATION HOSPITAL - WALNUT CREEK</v>
      </c>
      <c r="C35" t="str">
        <v>1425 SOUTH MAIN STREET</v>
      </c>
      <c r="D35" t="str">
        <v>WALNUT CREEK</v>
      </c>
      <c r="E35" t="str">
        <v>94596-5300</v>
      </c>
      <c r="F35" t="str">
        <v>District 16</v>
      </c>
      <c r="G35" t="str">
        <v>District 9</v>
      </c>
      <c r="H35" t="str">
        <v>District 10</v>
      </c>
      <c r="I35" t="str">
        <v>District 10</v>
      </c>
      <c r="J35" t="str">
        <v>No</v>
      </c>
      <c r="K35" t="str">
        <v>No</v>
      </c>
      <c r="L35" t="str">
        <v>NA</v>
      </c>
      <c r="M35" t="str">
        <v>General Acute Care Hospital</v>
      </c>
      <c r="N35" t="str">
        <v>Non-Profit Corporation</v>
      </c>
    </row>
    <row r="36" spans="1:14" x14ac:dyDescent="0.3">
      <c r="A36">
        <v>106071018</v>
      </c>
      <c r="B36" t="str">
        <v>JOHN MUIR MEDICAL CENTER-CONCORD CAMPUS</v>
      </c>
      <c r="C36" t="str">
        <v>2540 EAST STREET</v>
      </c>
      <c r="D36" t="str">
        <v>CONCORD</v>
      </c>
      <c r="E36">
        <v>94520</v>
      </c>
      <c r="F36" t="str">
        <v>District 15</v>
      </c>
      <c r="G36" t="str">
        <v>District 9</v>
      </c>
      <c r="H36" t="str">
        <v>District 10</v>
      </c>
      <c r="I36" t="str">
        <v>District 10</v>
      </c>
      <c r="J36" t="str">
        <v>No</v>
      </c>
      <c r="K36" t="str">
        <v>No</v>
      </c>
      <c r="L36" t="str">
        <v>NA</v>
      </c>
      <c r="M36" t="str">
        <v>General Acute Care Hospital</v>
      </c>
      <c r="N36" t="str">
        <v>Non-Profit Corporation</v>
      </c>
    </row>
    <row r="37" spans="1:14" x14ac:dyDescent="0.3">
      <c r="A37">
        <v>106074011</v>
      </c>
      <c r="B37" t="str">
        <v>SAN RAMON REGIONAL MEDICAL CENTER SOUTH BUILDING</v>
      </c>
      <c r="C37" t="str">
        <v>7777 NORRIS CANYON ROAD</v>
      </c>
      <c r="D37" t="str">
        <v>SAN RAMON</v>
      </c>
      <c r="E37">
        <v>94583</v>
      </c>
      <c r="F37" t="str">
        <v>District 16</v>
      </c>
      <c r="G37" t="str">
        <v>District 9</v>
      </c>
      <c r="H37" t="str">
        <v>District 10</v>
      </c>
      <c r="I37" t="str">
        <v>District 10</v>
      </c>
      <c r="J37" t="str">
        <v>No</v>
      </c>
      <c r="K37" t="str">
        <v>No</v>
      </c>
      <c r="L37" t="str">
        <v>NA</v>
      </c>
      <c r="M37" t="str">
        <v>General Acute Care Hospital</v>
      </c>
      <c r="N37" t="str">
        <v>NA</v>
      </c>
    </row>
    <row r="38" spans="1:14" x14ac:dyDescent="0.3">
      <c r="A38">
        <v>106074017</v>
      </c>
      <c r="B38" t="str">
        <v>SAN RAMON REGIONAL MEDICAL CENTER</v>
      </c>
      <c r="C38" t="str">
        <v>6001 NORRIS CANYON ROAD</v>
      </c>
      <c r="D38" t="str">
        <v>SAN RAMON</v>
      </c>
      <c r="E38">
        <v>94583</v>
      </c>
      <c r="F38" t="str">
        <v>District 16</v>
      </c>
      <c r="G38" t="str">
        <v>District 9</v>
      </c>
      <c r="H38" t="str">
        <v>District 10</v>
      </c>
      <c r="I38" t="str">
        <v>District 10</v>
      </c>
      <c r="J38" t="str">
        <v>No</v>
      </c>
      <c r="K38" t="str">
        <v>No</v>
      </c>
      <c r="L38" t="str">
        <v>NA</v>
      </c>
      <c r="M38" t="str">
        <v>General Acute Care Hospital</v>
      </c>
      <c r="N38" t="str">
        <v>Investor - Corporation</v>
      </c>
    </row>
    <row r="39" spans="1:14" x14ac:dyDescent="0.3">
      <c r="A39">
        <v>106074039</v>
      </c>
      <c r="B39" t="str">
        <v>JOHN MUIR BEHAVIORAL HEALTH CENTER</v>
      </c>
      <c r="C39" t="str">
        <v>2740 GRANT STREET</v>
      </c>
      <c r="D39" t="str">
        <v>CONCORD</v>
      </c>
      <c r="E39">
        <v>94520</v>
      </c>
      <c r="F39" t="str">
        <v>District 15</v>
      </c>
      <c r="G39" t="str">
        <v>District 9</v>
      </c>
      <c r="H39" t="str">
        <v>District 10</v>
      </c>
      <c r="I39" t="str">
        <v>District 10</v>
      </c>
      <c r="J39" t="str">
        <v>No</v>
      </c>
      <c r="K39" t="str">
        <v>No</v>
      </c>
      <c r="L39" t="str">
        <v>NA</v>
      </c>
      <c r="M39" t="str">
        <v>Acute Psychiatric Hospital</v>
      </c>
      <c r="N39" t="str">
        <v>Non-Profit Corporation</v>
      </c>
    </row>
    <row r="40" spans="1:14" x14ac:dyDescent="0.3">
      <c r="A40">
        <v>106074093</v>
      </c>
      <c r="B40" t="str">
        <v>KAISER FOUNDATION HOSPITAL - RICHMOND CAMPUS</v>
      </c>
      <c r="C40" t="str">
        <v>901 NEVIN AVE</v>
      </c>
      <c r="D40" t="str">
        <v>RICHMOND</v>
      </c>
      <c r="E40">
        <v>94801</v>
      </c>
      <c r="F40" t="str">
        <v>District 14</v>
      </c>
      <c r="G40" t="str">
        <v>District 7</v>
      </c>
      <c r="H40" t="str">
        <v>District 8</v>
      </c>
      <c r="I40" t="str">
        <v>District 8</v>
      </c>
      <c r="J40" t="str">
        <v>No</v>
      </c>
      <c r="K40" t="str">
        <v>No</v>
      </c>
      <c r="L40" t="str">
        <v>NA</v>
      </c>
      <c r="M40" t="str">
        <v>General Acute Care Hospital</v>
      </c>
      <c r="N40" t="str">
        <v>Non-Profit Corporation</v>
      </c>
    </row>
    <row r="41" spans="1:14" x14ac:dyDescent="0.3">
      <c r="A41">
        <v>106074097</v>
      </c>
      <c r="B41" t="str">
        <v>KAISER FOUNDATION HOSPITAL - ANTIOCH</v>
      </c>
      <c r="C41" t="str">
        <v>4501 SAND CREEK ROAD</v>
      </c>
      <c r="D41" t="str">
        <v>ANTIOCH</v>
      </c>
      <c r="E41">
        <v>94531</v>
      </c>
      <c r="F41" t="str">
        <v>District 15</v>
      </c>
      <c r="G41" t="str">
        <v>District 9</v>
      </c>
      <c r="H41" t="str">
        <v>District 10</v>
      </c>
      <c r="I41" t="str">
        <v>District 9</v>
      </c>
      <c r="J41" t="str">
        <v>No</v>
      </c>
      <c r="K41" t="str">
        <v>No</v>
      </c>
      <c r="L41" t="str">
        <v>NA</v>
      </c>
      <c r="M41" t="str">
        <v>General Acute Care Hospital</v>
      </c>
      <c r="N41" t="str">
        <v>Non-Profit Corporation</v>
      </c>
    </row>
    <row r="42" spans="1:14" x14ac:dyDescent="0.3">
      <c r="A42">
        <v>106084001</v>
      </c>
      <c r="B42" t="str">
        <v>SUTTER COAST HOSPITAL</v>
      </c>
      <c r="C42" t="str">
        <v>800 EAST WASHINGTON BOULEVARD</v>
      </c>
      <c r="D42" t="str">
        <v>CRESCENT CITY</v>
      </c>
      <c r="E42">
        <v>95531</v>
      </c>
      <c r="F42" t="str">
        <v>District 2</v>
      </c>
      <c r="G42" t="str">
        <v>District 2</v>
      </c>
      <c r="H42" t="str">
        <v>District 2</v>
      </c>
      <c r="I42" t="str">
        <v>District 2</v>
      </c>
      <c r="J42" t="str">
        <v>No</v>
      </c>
      <c r="K42" t="str">
        <v>Yes</v>
      </c>
      <c r="L42" t="str">
        <v>Level IV</v>
      </c>
      <c r="M42" t="str">
        <v>General Acute Care Hospital</v>
      </c>
      <c r="N42" t="str">
        <v>Non-Profit Corporation</v>
      </c>
    </row>
    <row r="43" spans="1:14" x14ac:dyDescent="0.3">
      <c r="A43">
        <v>106090793</v>
      </c>
      <c r="B43" t="str">
        <v>BARTON MEMORIAL HOSPITAL</v>
      </c>
      <c r="C43" t="str">
        <v>2170 SOUTH AVENUE</v>
      </c>
      <c r="D43" t="str">
        <v>SOUTH LAKE TAHOE</v>
      </c>
      <c r="E43">
        <v>96150</v>
      </c>
      <c r="F43" t="str">
        <v>District 1</v>
      </c>
      <c r="G43" t="str">
        <v>District 4</v>
      </c>
      <c r="H43" t="str">
        <v>District 3</v>
      </c>
      <c r="I43" t="str">
        <v>District 3</v>
      </c>
      <c r="J43" t="str">
        <v>No</v>
      </c>
      <c r="K43" t="str">
        <v>Yes</v>
      </c>
      <c r="L43" t="str">
        <v>Level III</v>
      </c>
      <c r="M43" t="str">
        <v>General Acute Care Hospital</v>
      </c>
      <c r="N43" t="str">
        <v>Non-Profit Corporation</v>
      </c>
    </row>
    <row r="44" spans="1:14" x14ac:dyDescent="0.3">
      <c r="A44">
        <v>106090933</v>
      </c>
      <c r="B44" t="str">
        <v>MARSHALL MEDICAL CENTER</v>
      </c>
      <c r="C44" t="str">
        <v>1100 MARSHALL WAY</v>
      </c>
      <c r="D44" t="str">
        <v>PLACERVILLE</v>
      </c>
      <c r="E44">
        <v>95667</v>
      </c>
      <c r="F44" t="str">
        <v>District 5</v>
      </c>
      <c r="G44" t="str">
        <v>District 4</v>
      </c>
      <c r="H44" t="str">
        <v>District 5</v>
      </c>
      <c r="I44" t="str">
        <v>District 7</v>
      </c>
      <c r="J44" t="str">
        <v>No</v>
      </c>
      <c r="K44" t="str">
        <v>Yes</v>
      </c>
      <c r="L44" t="str">
        <v>Level III</v>
      </c>
      <c r="M44" t="str">
        <v>General Acute Care Hospital</v>
      </c>
      <c r="N44" t="str">
        <v>Non-Profit Corporation</v>
      </c>
    </row>
    <row r="45" spans="1:14" x14ac:dyDescent="0.3">
      <c r="A45">
        <v>106094002</v>
      </c>
      <c r="B45" t="str">
        <v>TELECARE EL DORADO COUNTY P.H.F.</v>
      </c>
      <c r="C45" t="str">
        <v>935-B SPRING STREET</v>
      </c>
      <c r="D45" t="str">
        <v>PLACERVILLE</v>
      </c>
      <c r="E45">
        <v>95667</v>
      </c>
      <c r="F45" t="str">
        <v>District 5</v>
      </c>
      <c r="G45" t="str">
        <v>District 4</v>
      </c>
      <c r="H45" t="str">
        <v>District 5</v>
      </c>
      <c r="I45" t="str">
        <v>District 7</v>
      </c>
      <c r="J45" t="str">
        <v>No</v>
      </c>
      <c r="K45" t="str">
        <v>No</v>
      </c>
      <c r="L45" t="str">
        <v>NA</v>
      </c>
      <c r="M45" t="str">
        <v>Psychiatric Health Facility</v>
      </c>
      <c r="N45" t="str">
        <v>Investor - Corporation</v>
      </c>
    </row>
    <row r="46" spans="1:14" x14ac:dyDescent="0.3">
      <c r="A46">
        <v>106100005</v>
      </c>
      <c r="B46" t="str">
        <v>CLOVIS COMMUNITY MEDICAL CENTER</v>
      </c>
      <c r="C46" t="str">
        <v>2755 HERNDON AVENUE</v>
      </c>
      <c r="D46" t="str">
        <v>CLOVIS</v>
      </c>
      <c r="E46">
        <v>93611</v>
      </c>
      <c r="F46" t="str">
        <v>District 8</v>
      </c>
      <c r="G46" t="str">
        <v>District 12</v>
      </c>
      <c r="H46" t="str">
        <v>District 20</v>
      </c>
      <c r="I46" t="str">
        <v>District 5</v>
      </c>
      <c r="J46" t="str">
        <v>No</v>
      </c>
      <c r="K46" t="str">
        <v>No</v>
      </c>
      <c r="L46" t="str">
        <v>NA</v>
      </c>
      <c r="M46" t="str">
        <v>General Acute Care Hospital</v>
      </c>
      <c r="N46" t="str">
        <v>Non-Profit Corporation</v>
      </c>
    </row>
    <row r="47" spans="1:14" x14ac:dyDescent="0.3">
      <c r="A47">
        <v>106100697</v>
      </c>
      <c r="B47" t="str">
        <v>COALINGA REGIONAL MEDICAL CENTER</v>
      </c>
      <c r="C47" t="str">
        <v>1191 PHELPS AVENUE</v>
      </c>
      <c r="D47" t="str">
        <v>COALINGA</v>
      </c>
      <c r="E47">
        <v>93210</v>
      </c>
      <c r="F47" t="str">
        <v>District 27</v>
      </c>
      <c r="G47" t="str">
        <v>District 14</v>
      </c>
      <c r="H47" t="str">
        <v>District 13</v>
      </c>
      <c r="I47" t="str">
        <v>District 18</v>
      </c>
      <c r="J47" t="str">
        <v>No</v>
      </c>
      <c r="K47" t="str">
        <v>Yes</v>
      </c>
      <c r="L47" t="str">
        <v>NA</v>
      </c>
      <c r="M47" t="str">
        <v>General Acute Care Hospital</v>
      </c>
      <c r="N47" t="str">
        <v>Investor - LLC</v>
      </c>
    </row>
    <row r="48" spans="1:14" x14ac:dyDescent="0.3">
      <c r="A48">
        <v>106100717</v>
      </c>
      <c r="B48" t="str">
        <v>COMMUNITY REGIONAL MEDICAL CENTER-FRESNO</v>
      </c>
      <c r="C48" t="str">
        <v>2823 FRESNO STREET</v>
      </c>
      <c r="D48" t="str">
        <v>FRESNO</v>
      </c>
      <c r="E48">
        <v>93721</v>
      </c>
      <c r="F48" t="str">
        <v>District 31</v>
      </c>
      <c r="G48" t="str">
        <v>District 14</v>
      </c>
      <c r="H48" t="str">
        <v>District 21</v>
      </c>
      <c r="I48" t="str">
        <v>District 21</v>
      </c>
      <c r="J48" t="str">
        <v>Yes</v>
      </c>
      <c r="K48" t="str">
        <v>No</v>
      </c>
      <c r="L48" t="str">
        <v>Level I</v>
      </c>
      <c r="M48" t="str">
        <v>General Acute Care Hospital</v>
      </c>
      <c r="N48" t="str">
        <v>Non-Profit Corporation</v>
      </c>
    </row>
    <row r="49" spans="1:14" x14ac:dyDescent="0.3">
      <c r="A49">
        <v>106100793</v>
      </c>
      <c r="B49" t="str">
        <v>ADVENTIST HEALTH SELMA</v>
      </c>
      <c r="C49" t="str">
        <v>1141 ROSE AVENUE</v>
      </c>
      <c r="D49" t="str">
        <v>SELMA</v>
      </c>
      <c r="E49">
        <v>93662</v>
      </c>
      <c r="F49" t="str">
        <v>District 31</v>
      </c>
      <c r="G49" t="str">
        <v>District 14</v>
      </c>
      <c r="H49" t="str">
        <v>District 21</v>
      </c>
      <c r="I49" t="str">
        <v>District 21</v>
      </c>
      <c r="J49" t="str">
        <v>No</v>
      </c>
      <c r="K49" t="str">
        <v>Yes</v>
      </c>
      <c r="L49" t="str">
        <v>NA</v>
      </c>
      <c r="M49" t="str">
        <v>General Acute Care Hospital</v>
      </c>
      <c r="N49" t="str">
        <v>Non-Profit Corporation</v>
      </c>
    </row>
    <row r="50" spans="1:14" x14ac:dyDescent="0.3">
      <c r="A50">
        <v>106100797</v>
      </c>
      <c r="B50" t="str">
        <v>ADVENTIST HEALTH REEDLEY</v>
      </c>
      <c r="C50" t="str">
        <v>372 WEST CYPRESS AVENUE</v>
      </c>
      <c r="D50" t="str">
        <v>REEDLEY</v>
      </c>
      <c r="E50">
        <v>93654</v>
      </c>
      <c r="F50" t="str">
        <v>District 33</v>
      </c>
      <c r="G50" t="str">
        <v>District 14</v>
      </c>
      <c r="H50" t="str">
        <v>District 21</v>
      </c>
      <c r="I50" t="str">
        <v>District 21</v>
      </c>
      <c r="J50" t="str">
        <v>No</v>
      </c>
      <c r="K50" t="str">
        <v>Yes</v>
      </c>
      <c r="L50" t="str">
        <v>NA</v>
      </c>
      <c r="M50" t="str">
        <v>General Acute Care Hospital</v>
      </c>
      <c r="N50" t="str">
        <v>Non-Profit Corporation</v>
      </c>
    </row>
    <row r="51" spans="1:14" x14ac:dyDescent="0.3">
      <c r="A51">
        <v>106100899</v>
      </c>
      <c r="B51" t="str">
        <v>ST. AGNES MEDICAL CENTER</v>
      </c>
      <c r="C51" t="str">
        <v>1303 EAST HERNDON AVENUE</v>
      </c>
      <c r="D51" t="str">
        <v>FRESNO</v>
      </c>
      <c r="E51">
        <v>93720</v>
      </c>
      <c r="F51" t="str">
        <v>District 8</v>
      </c>
      <c r="G51" t="str">
        <v>District 12</v>
      </c>
      <c r="H51" t="str">
        <v>District 20</v>
      </c>
      <c r="I51" t="str">
        <v>District 21</v>
      </c>
      <c r="J51" t="str">
        <v>Yes</v>
      </c>
      <c r="K51" t="str">
        <v>No</v>
      </c>
      <c r="L51" t="str">
        <v>NA</v>
      </c>
      <c r="M51" t="str">
        <v>General Acute Care Hospital</v>
      </c>
      <c r="N51" t="str">
        <v>Non-Profit Corporation</v>
      </c>
    </row>
    <row r="52" spans="1:14" x14ac:dyDescent="0.3">
      <c r="A52">
        <v>106104008</v>
      </c>
      <c r="B52" t="str">
        <v>COMMUNITY BEHAVIORAL HEALTH CENTER</v>
      </c>
      <c r="C52" t="str">
        <v>7171 NORTH CEDAR AVENUE</v>
      </c>
      <c r="D52" t="str">
        <v>FRESNO</v>
      </c>
      <c r="E52">
        <v>93720</v>
      </c>
      <c r="F52" t="str">
        <v>District 8</v>
      </c>
      <c r="G52" t="str">
        <v>District 12</v>
      </c>
      <c r="H52" t="str">
        <v>District 5</v>
      </c>
      <c r="I52" t="str">
        <v>District 5</v>
      </c>
      <c r="J52" t="str">
        <v>No</v>
      </c>
      <c r="K52" t="str">
        <v>No</v>
      </c>
      <c r="L52" t="str">
        <v>NA</v>
      </c>
      <c r="M52" t="str">
        <v>General Acute Care Hospital</v>
      </c>
      <c r="N52" t="str">
        <v>Non-Profit Corporation</v>
      </c>
    </row>
    <row r="53" spans="1:14" x14ac:dyDescent="0.3">
      <c r="A53">
        <v>106104023</v>
      </c>
      <c r="B53" t="str">
        <v>SAN JOAQUIN VALLEY REHABILITATION HOSPITAL</v>
      </c>
      <c r="C53" t="str">
        <v>7173 N. SHARON AVENUE</v>
      </c>
      <c r="D53" t="str">
        <v>FRESNO</v>
      </c>
      <c r="E53">
        <v>93720</v>
      </c>
      <c r="F53" t="str">
        <v>District 8</v>
      </c>
      <c r="G53" t="str">
        <v>District 12</v>
      </c>
      <c r="H53" t="str">
        <v>District 5</v>
      </c>
      <c r="I53" t="str">
        <v>District 5</v>
      </c>
      <c r="J53" t="str">
        <v>No</v>
      </c>
      <c r="K53" t="str">
        <v>No</v>
      </c>
      <c r="L53" t="str">
        <v>NA</v>
      </c>
      <c r="M53" t="str">
        <v>General Acute Care Hospital</v>
      </c>
      <c r="N53" t="str">
        <v>Investor - LLC</v>
      </c>
    </row>
    <row r="54" spans="1:14" x14ac:dyDescent="0.3">
      <c r="A54">
        <v>106104047</v>
      </c>
      <c r="B54" t="str">
        <v>FRESNO SURGICAL HOSPITAL</v>
      </c>
      <c r="C54" t="str">
        <v>6125 NORTH FRESNO STREET</v>
      </c>
      <c r="D54" t="str">
        <v>FRESNO</v>
      </c>
      <c r="E54">
        <v>93710</v>
      </c>
      <c r="F54" t="str">
        <v>District 8</v>
      </c>
      <c r="G54" t="str">
        <v>District 12</v>
      </c>
      <c r="H54" t="str">
        <v>District 5</v>
      </c>
      <c r="I54" t="str">
        <v>District 21</v>
      </c>
      <c r="J54" t="str">
        <v>No</v>
      </c>
      <c r="K54" t="str">
        <v>No</v>
      </c>
      <c r="L54" t="str">
        <v>NA</v>
      </c>
      <c r="M54" t="str">
        <v>General Acute Care Hospital</v>
      </c>
      <c r="N54" t="str">
        <v>Investor - Partnership</v>
      </c>
    </row>
    <row r="55" spans="1:14" x14ac:dyDescent="0.3">
      <c r="A55">
        <v>106104062</v>
      </c>
      <c r="B55" t="str">
        <v>KAISER FOUNDATION HOSPITAL - FRESNO</v>
      </c>
      <c r="C55" t="str">
        <v>7300 NORTH FRESNO STREET</v>
      </c>
      <c r="D55" t="str">
        <v>FRESNO</v>
      </c>
      <c r="E55">
        <v>93720</v>
      </c>
      <c r="F55" t="str">
        <v>District 8</v>
      </c>
      <c r="G55" t="str">
        <v>District 12</v>
      </c>
      <c r="H55" t="str">
        <v>District 5</v>
      </c>
      <c r="I55" t="str">
        <v>District 5</v>
      </c>
      <c r="J55" t="str">
        <v>No</v>
      </c>
      <c r="K55" t="str">
        <v>No</v>
      </c>
      <c r="L55" t="str">
        <v>NA</v>
      </c>
      <c r="M55" t="str">
        <v>General Acute Care Hospital</v>
      </c>
      <c r="N55" t="str">
        <v>Non-Profit Corporation</v>
      </c>
    </row>
    <row r="56" spans="1:14" x14ac:dyDescent="0.3">
      <c r="A56">
        <v>106104089</v>
      </c>
      <c r="B56" t="str">
        <v>EXODUS PSYCHIATRIC HEALTH FACILITY FRESNO</v>
      </c>
      <c r="C56" t="str">
        <v>4411 E. KINGS CANYON ROAD</v>
      </c>
      <c r="D56" t="str">
        <v>FRESNO</v>
      </c>
      <c r="E56">
        <v>93702</v>
      </c>
      <c r="F56" t="str">
        <v>District 31</v>
      </c>
      <c r="G56" t="str">
        <v>District 14</v>
      </c>
      <c r="H56" t="str">
        <v>District 21</v>
      </c>
      <c r="I56" t="str">
        <v>District 21</v>
      </c>
      <c r="J56" t="str">
        <v>No</v>
      </c>
      <c r="K56" t="str">
        <v>No</v>
      </c>
      <c r="L56" t="str">
        <v>NA</v>
      </c>
      <c r="M56" t="str">
        <v>Psychiatric Health Facility</v>
      </c>
      <c r="N56" t="str">
        <v>Investor - Corporation</v>
      </c>
    </row>
    <row r="57" spans="1:14" x14ac:dyDescent="0.3">
      <c r="A57">
        <v>106105029</v>
      </c>
      <c r="B57" t="str">
        <v>FRESNO HEART AND SURGICAL HOSPITAL</v>
      </c>
      <c r="C57" t="str">
        <v>15 E. AUDUBON DR.</v>
      </c>
      <c r="D57" t="str">
        <v>FRESNO</v>
      </c>
      <c r="E57">
        <v>93720</v>
      </c>
      <c r="F57" t="str">
        <v>District 8</v>
      </c>
      <c r="G57" t="str">
        <v>District 12</v>
      </c>
      <c r="H57" t="str">
        <v>District 5</v>
      </c>
      <c r="I57" t="str">
        <v>District 5</v>
      </c>
      <c r="J57" t="str">
        <v>No</v>
      </c>
      <c r="K57" t="str">
        <v>No</v>
      </c>
      <c r="L57" t="str">
        <v>NA</v>
      </c>
      <c r="M57" t="str">
        <v>General Acute Care Hospital</v>
      </c>
      <c r="N57" t="str">
        <v>Non-Profit Corporation</v>
      </c>
    </row>
    <row r="58" spans="1:14" x14ac:dyDescent="0.3">
      <c r="A58">
        <v>106105051</v>
      </c>
      <c r="B58" t="str">
        <v>DEPARTMENT OF STATE HOSPITALS - COALINGA</v>
      </c>
      <c r="C58" t="str">
        <v>24511 WEST JAYNE AVENUE</v>
      </c>
      <c r="D58" t="str">
        <v>COALINGA</v>
      </c>
      <c r="E58">
        <v>93210</v>
      </c>
      <c r="F58" t="str">
        <v>District 27</v>
      </c>
      <c r="G58" t="str">
        <v>District 14</v>
      </c>
      <c r="H58" t="str">
        <v>District 13</v>
      </c>
      <c r="I58" t="str">
        <v>District 18</v>
      </c>
      <c r="J58" t="str">
        <v>No</v>
      </c>
      <c r="K58" t="str">
        <v>No</v>
      </c>
      <c r="L58" t="str">
        <v>NA</v>
      </c>
      <c r="M58" t="str">
        <v>Acute Psychiatric Hospital</v>
      </c>
      <c r="N58" t="str">
        <v>State</v>
      </c>
    </row>
    <row r="59" spans="1:14" x14ac:dyDescent="0.3">
      <c r="A59">
        <v>106105125</v>
      </c>
      <c r="B59" t="str">
        <v>CENTRAL STAR PSYCHIATRIC HEALTH FACILITY</v>
      </c>
      <c r="C59" t="str">
        <v>4411 E. KINGS CANYON ROAD, SUITE 319</v>
      </c>
      <c r="D59" t="str">
        <v>FRESNO</v>
      </c>
      <c r="E59">
        <v>93702</v>
      </c>
      <c r="F59" t="str">
        <v>District 31</v>
      </c>
      <c r="G59" t="str">
        <v>District 14</v>
      </c>
      <c r="H59" t="str">
        <v>District 21</v>
      </c>
      <c r="I59" t="str">
        <v>District 21</v>
      </c>
      <c r="J59" t="str">
        <v>No</v>
      </c>
      <c r="K59" t="str">
        <v>No</v>
      </c>
      <c r="L59" t="str">
        <v>NA</v>
      </c>
      <c r="M59" t="str">
        <v>Psychiatric Health Facility</v>
      </c>
      <c r="N59" t="str">
        <v>Investor - Corporation</v>
      </c>
    </row>
    <row r="60" spans="1:14" x14ac:dyDescent="0.3">
      <c r="A60">
        <v>106110889</v>
      </c>
      <c r="B60" t="str">
        <v>GLENN MEDICAL CENTER</v>
      </c>
      <c r="C60" t="str">
        <v>1133 WEST SYCAMORE STREET</v>
      </c>
      <c r="D60" t="str">
        <v>WILLOWS</v>
      </c>
      <c r="E60">
        <v>95988</v>
      </c>
      <c r="F60" t="str">
        <v>District 3</v>
      </c>
      <c r="G60" t="str">
        <v>District 1</v>
      </c>
      <c r="H60" t="str">
        <v>District 1</v>
      </c>
      <c r="I60" t="str">
        <v>District 1</v>
      </c>
      <c r="J60" t="str">
        <v>No</v>
      </c>
      <c r="K60" t="str">
        <v>Yes</v>
      </c>
      <c r="L60" t="str">
        <v>NA</v>
      </c>
      <c r="M60" t="str">
        <v>General Acute Care Hospital</v>
      </c>
      <c r="N60" t="str">
        <v>Investor - LLC</v>
      </c>
    </row>
    <row r="61" spans="1:14" x14ac:dyDescent="0.3">
      <c r="A61">
        <v>106120981</v>
      </c>
      <c r="B61" t="str">
        <v>THE GENERAL HOSPITAL</v>
      </c>
      <c r="C61" t="str">
        <v>2200 HARRISON AVENUE</v>
      </c>
      <c r="D61" t="str">
        <v>EUREKA</v>
      </c>
      <c r="E61">
        <v>95501</v>
      </c>
      <c r="F61" t="str">
        <v>District 2</v>
      </c>
      <c r="G61" t="str">
        <v>District 2</v>
      </c>
      <c r="H61" t="str">
        <v>District 2</v>
      </c>
      <c r="I61" t="str">
        <v>District 2</v>
      </c>
      <c r="J61" t="str">
        <v>No</v>
      </c>
      <c r="K61" t="str">
        <v>No</v>
      </c>
      <c r="L61" t="str">
        <v>NA</v>
      </c>
      <c r="M61" t="str">
        <v>General Acute Care Hospital</v>
      </c>
      <c r="N61" t="str">
        <v>Non-Profit Corporation</v>
      </c>
    </row>
    <row r="62" spans="1:14" x14ac:dyDescent="0.3">
      <c r="A62">
        <v>106121002</v>
      </c>
      <c r="B62" t="str">
        <v>MAD RIVER COMMUNITY HOSPITAL</v>
      </c>
      <c r="C62" t="str">
        <v>3800 JANES ROAD</v>
      </c>
      <c r="D62" t="str">
        <v>ARCATA</v>
      </c>
      <c r="E62">
        <v>95521</v>
      </c>
      <c r="F62" t="str">
        <v>District 2</v>
      </c>
      <c r="G62" t="str">
        <v>District 2</v>
      </c>
      <c r="H62" t="str">
        <v>District 2</v>
      </c>
      <c r="I62" t="str">
        <v>District 2</v>
      </c>
      <c r="J62" t="str">
        <v>No</v>
      </c>
      <c r="K62" t="str">
        <v>No</v>
      </c>
      <c r="L62" t="str">
        <v>NA</v>
      </c>
      <c r="M62" t="str">
        <v>General Acute Care Hospital</v>
      </c>
      <c r="N62" t="str">
        <v>Investor - Corporation</v>
      </c>
    </row>
    <row r="63" spans="1:14" x14ac:dyDescent="0.3">
      <c r="A63">
        <v>106121031</v>
      </c>
      <c r="B63" t="str">
        <v>JEROLD PHELPS COMMUNITY HOSPITAL</v>
      </c>
      <c r="C63" t="str">
        <v>733 CEDAR STREET</v>
      </c>
      <c r="D63" t="str">
        <v>GARBERVILLE</v>
      </c>
      <c r="E63">
        <v>95542</v>
      </c>
      <c r="F63" t="str">
        <v>District 2</v>
      </c>
      <c r="G63" t="str">
        <v>District 2</v>
      </c>
      <c r="H63" t="str">
        <v>District 2</v>
      </c>
      <c r="I63" t="str">
        <v>District 2</v>
      </c>
      <c r="J63" t="str">
        <v>No</v>
      </c>
      <c r="K63" t="str">
        <v>Yes</v>
      </c>
      <c r="L63" t="str">
        <v>NA</v>
      </c>
      <c r="M63" t="str">
        <v>General Acute Care Hospital</v>
      </c>
      <c r="N63" t="str">
        <v>District</v>
      </c>
    </row>
    <row r="64" spans="1:14" x14ac:dyDescent="0.3">
      <c r="A64">
        <v>106121051</v>
      </c>
      <c r="B64" t="str">
        <v>PROVIDENCE REDWOOD MEMORIAL HOSPITAL</v>
      </c>
      <c r="C64" t="str">
        <v>3300 RENNER DRIVE</v>
      </c>
      <c r="D64" t="str">
        <v>FORTUNA</v>
      </c>
      <c r="E64">
        <v>95540</v>
      </c>
      <c r="F64" t="str">
        <v>District 2</v>
      </c>
      <c r="G64" t="str">
        <v>District 2</v>
      </c>
      <c r="H64" t="str">
        <v>District 2</v>
      </c>
      <c r="I64" t="str">
        <v>District 2</v>
      </c>
      <c r="J64" t="str">
        <v>No</v>
      </c>
      <c r="K64" t="str">
        <v>Yes</v>
      </c>
      <c r="L64" t="str">
        <v>NA</v>
      </c>
      <c r="M64" t="str">
        <v>General Acute Care Hospital</v>
      </c>
      <c r="N64" t="str">
        <v>Non-Profit Corporation</v>
      </c>
    </row>
    <row r="65" spans="1:14" x14ac:dyDescent="0.3">
      <c r="A65">
        <v>106121080</v>
      </c>
      <c r="B65" t="str">
        <v>PROVIDENCE ST. JOSEPH HOSPITAL - EUREKA</v>
      </c>
      <c r="C65" t="str">
        <v>2700 DOLBEER STREET</v>
      </c>
      <c r="D65" t="str">
        <v>EUREKA</v>
      </c>
      <c r="E65">
        <v>95501</v>
      </c>
      <c r="F65" t="str">
        <v>District 2</v>
      </c>
      <c r="G65" t="str">
        <v>District 2</v>
      </c>
      <c r="H65" t="str">
        <v>District 2</v>
      </c>
      <c r="I65" t="str">
        <v>District 2</v>
      </c>
      <c r="J65" t="str">
        <v>No</v>
      </c>
      <c r="K65" t="str">
        <v>No</v>
      </c>
      <c r="L65" t="str">
        <v>Level III</v>
      </c>
      <c r="M65" t="str">
        <v>General Acute Care Hospital</v>
      </c>
      <c r="N65" t="str">
        <v>Non-Profit Corporation</v>
      </c>
    </row>
    <row r="66" spans="1:14" x14ac:dyDescent="0.3">
      <c r="A66">
        <v>106124004</v>
      </c>
      <c r="B66" t="str">
        <v>SEMPERVIRENS P.H.F.</v>
      </c>
      <c r="C66" t="str">
        <v>720 WOOD STREET</v>
      </c>
      <c r="D66" t="str">
        <v>EUREKA</v>
      </c>
      <c r="E66">
        <v>95501</v>
      </c>
      <c r="F66" t="str">
        <v>District 2</v>
      </c>
      <c r="G66" t="str">
        <v>District 2</v>
      </c>
      <c r="H66" t="str">
        <v>District 2</v>
      </c>
      <c r="I66" t="str">
        <v>District 2</v>
      </c>
      <c r="J66" t="str">
        <v>No</v>
      </c>
      <c r="K66" t="str">
        <v>No</v>
      </c>
      <c r="L66" t="str">
        <v>NA</v>
      </c>
      <c r="M66" t="str">
        <v>Psychiatric Health Facility</v>
      </c>
      <c r="N66" t="str">
        <v>City or County</v>
      </c>
    </row>
    <row r="67" spans="1:14" x14ac:dyDescent="0.3">
      <c r="A67">
        <v>106130699</v>
      </c>
      <c r="B67" t="str">
        <v>EL CENTRO REGIONAL MEDICAL CENTER</v>
      </c>
      <c r="C67" t="str">
        <v>1415 ROSS AVENUE</v>
      </c>
      <c r="D67" t="str">
        <v>EL CENTRO</v>
      </c>
      <c r="E67">
        <v>92243</v>
      </c>
      <c r="F67" t="str">
        <v>District 36</v>
      </c>
      <c r="G67" t="str">
        <v>District 18</v>
      </c>
      <c r="H67" t="str">
        <v>District 25</v>
      </c>
      <c r="I67" t="str">
        <v>District 25</v>
      </c>
      <c r="J67" t="str">
        <v>No</v>
      </c>
      <c r="K67" t="str">
        <v>No</v>
      </c>
      <c r="L67" t="str">
        <v>NA</v>
      </c>
      <c r="M67" t="str">
        <v>General Acute Care Hospital</v>
      </c>
      <c r="N67" t="str">
        <v>City or County</v>
      </c>
    </row>
    <row r="68" spans="1:14" x14ac:dyDescent="0.3">
      <c r="A68">
        <v>106130760</v>
      </c>
      <c r="B68" t="str">
        <v>PIONEERS MEMORIAL HEALTHCARE DISTRICT</v>
      </c>
      <c r="C68" t="str">
        <v>207 WEST LEGION ROAD</v>
      </c>
      <c r="D68" t="str">
        <v>BRAWLEY</v>
      </c>
      <c r="E68">
        <v>92227</v>
      </c>
      <c r="F68" t="str">
        <v>District 36</v>
      </c>
      <c r="G68" t="str">
        <v>District 18</v>
      </c>
      <c r="H68" t="str">
        <v>District 25</v>
      </c>
      <c r="I68" t="str">
        <v>District 25</v>
      </c>
      <c r="J68" t="str">
        <v>No</v>
      </c>
      <c r="K68" t="str">
        <v>No</v>
      </c>
      <c r="L68" t="str">
        <v>Level IV</v>
      </c>
      <c r="M68" t="str">
        <v>General Acute Care Hospital</v>
      </c>
      <c r="N68" t="str">
        <v>District</v>
      </c>
    </row>
    <row r="69" spans="1:14" x14ac:dyDescent="0.3">
      <c r="A69">
        <v>106141273</v>
      </c>
      <c r="B69" t="str">
        <v>NORTHERN INYO HOSPITAL</v>
      </c>
      <c r="C69" t="str">
        <v>150 PIONEER LANE</v>
      </c>
      <c r="D69" t="str">
        <v>BISHOP</v>
      </c>
      <c r="E69">
        <v>93514</v>
      </c>
      <c r="F69" t="str">
        <v>District 8</v>
      </c>
      <c r="G69" t="str">
        <v>District 4</v>
      </c>
      <c r="H69" t="str">
        <v>District 3</v>
      </c>
      <c r="I69" t="str">
        <v>District 5</v>
      </c>
      <c r="J69" t="str">
        <v>No</v>
      </c>
      <c r="K69" t="str">
        <v>Yes</v>
      </c>
      <c r="L69" t="str">
        <v>NA</v>
      </c>
      <c r="M69" t="str">
        <v>General Acute Care Hospital</v>
      </c>
      <c r="N69" t="str">
        <v>District</v>
      </c>
    </row>
    <row r="70" spans="1:14" x14ac:dyDescent="0.3">
      <c r="A70">
        <v>106141338</v>
      </c>
      <c r="B70" t="str">
        <v>SOUTHERN INYO HOSPITAL</v>
      </c>
      <c r="C70" t="str">
        <v>501 EAST LOCUST STREET</v>
      </c>
      <c r="D70" t="str">
        <v>LONE PINE</v>
      </c>
      <c r="E70">
        <v>93545</v>
      </c>
      <c r="F70" t="str">
        <v>District 8</v>
      </c>
      <c r="G70" t="str">
        <v>District 4</v>
      </c>
      <c r="H70" t="str">
        <v>District 3</v>
      </c>
      <c r="I70" t="str">
        <v>District 5</v>
      </c>
      <c r="J70" t="str">
        <v>No</v>
      </c>
      <c r="K70" t="str">
        <v>Yes</v>
      </c>
      <c r="L70" t="str">
        <v>NA</v>
      </c>
      <c r="M70" t="str">
        <v>General Acute Care Hospital</v>
      </c>
      <c r="N70" t="str">
        <v>District</v>
      </c>
    </row>
    <row r="71" spans="1:14" x14ac:dyDescent="0.3">
      <c r="A71">
        <v>106150706</v>
      </c>
      <c r="B71" t="str">
        <v>ADVENTIST HEALTH DELANO</v>
      </c>
      <c r="C71" t="str">
        <v>1401 GARCES HIGHWAY</v>
      </c>
      <c r="D71" t="str">
        <v>DELANO</v>
      </c>
      <c r="E71">
        <v>93215</v>
      </c>
      <c r="F71" t="str">
        <v>District 35</v>
      </c>
      <c r="G71" t="str">
        <v>District 16</v>
      </c>
      <c r="H71" t="str">
        <v>District 22</v>
      </c>
      <c r="I71" t="str">
        <v>District 22</v>
      </c>
      <c r="J71" t="str">
        <v>No</v>
      </c>
      <c r="K71" t="str">
        <v>No</v>
      </c>
      <c r="L71" t="str">
        <v>NA</v>
      </c>
      <c r="M71" t="str">
        <v>General Acute Care Hospital</v>
      </c>
      <c r="N71" t="str">
        <v>Non-Profit Corporation</v>
      </c>
    </row>
    <row r="72" spans="1:14" x14ac:dyDescent="0.3">
      <c r="A72">
        <v>106150722</v>
      </c>
      <c r="B72" t="str">
        <v>BAKERSFIELD MEMORIAL HOSPITAL</v>
      </c>
      <c r="C72" t="str">
        <v>420 34TH STREET</v>
      </c>
      <c r="D72" t="str">
        <v>BAKERSFIELD</v>
      </c>
      <c r="E72">
        <v>93301</v>
      </c>
      <c r="F72" t="str">
        <v>District 35</v>
      </c>
      <c r="G72" t="str">
        <v>District 16</v>
      </c>
      <c r="H72" t="str">
        <v>District 22</v>
      </c>
      <c r="I72" t="str">
        <v>District 22</v>
      </c>
      <c r="J72" t="str">
        <v>No</v>
      </c>
      <c r="K72" t="str">
        <v>No</v>
      </c>
      <c r="L72" t="str">
        <v>NA</v>
      </c>
      <c r="M72" t="str">
        <v>General Acute Care Hospital</v>
      </c>
      <c r="N72" t="str">
        <v>Non-Profit Corporation</v>
      </c>
    </row>
    <row r="73" spans="1:14" x14ac:dyDescent="0.3">
      <c r="A73">
        <v>106150736</v>
      </c>
      <c r="B73" t="str">
        <v>KERN MEDICAL CENTER</v>
      </c>
      <c r="C73" t="str">
        <v>1700 MOUNT VERNON AVENUE</v>
      </c>
      <c r="D73" t="str">
        <v>BAKERSFIELD</v>
      </c>
      <c r="E73">
        <v>93306</v>
      </c>
      <c r="F73" t="str">
        <v>District 35</v>
      </c>
      <c r="G73" t="str">
        <v>District 16</v>
      </c>
      <c r="H73" t="str">
        <v>District 22</v>
      </c>
      <c r="I73" t="str">
        <v>District 22</v>
      </c>
      <c r="J73" t="str">
        <v>Yes</v>
      </c>
      <c r="K73" t="str">
        <v>No</v>
      </c>
      <c r="L73" t="str">
        <v>Level II</v>
      </c>
      <c r="M73" t="str">
        <v>General Acute Care Hospital</v>
      </c>
      <c r="N73" t="str">
        <v>City or County</v>
      </c>
    </row>
    <row r="74" spans="1:14" x14ac:dyDescent="0.3">
      <c r="A74">
        <v>106150737</v>
      </c>
      <c r="B74" t="str">
        <v>KERN VALLEY HEALTHCARE DISTRICT</v>
      </c>
      <c r="C74" t="str">
        <v>6412 LAUREL AVENUE</v>
      </c>
      <c r="D74" t="str">
        <v>LAKE ISABELLA</v>
      </c>
      <c r="E74">
        <v>93240</v>
      </c>
      <c r="F74" t="str">
        <v>District 32</v>
      </c>
      <c r="G74" t="str">
        <v>District 12</v>
      </c>
      <c r="H74" t="str">
        <v>District 20</v>
      </c>
      <c r="I74" t="str">
        <v>District 20</v>
      </c>
      <c r="J74" t="str">
        <v>No</v>
      </c>
      <c r="K74" t="str">
        <v>Yes</v>
      </c>
      <c r="L74" t="str">
        <v>NA</v>
      </c>
      <c r="M74" t="str">
        <v>General Acute Care Hospital</v>
      </c>
      <c r="N74" t="str">
        <v>District</v>
      </c>
    </row>
    <row r="75" spans="1:14" x14ac:dyDescent="0.3">
      <c r="A75">
        <v>106150761</v>
      </c>
      <c r="B75" t="str">
        <v>MERCY HOSPITAL - BAKERSFIELD</v>
      </c>
      <c r="C75" t="str">
        <v>2215 TRUXTUN AVENUE</v>
      </c>
      <c r="D75" t="str">
        <v>BAKERSFIELD</v>
      </c>
      <c r="E75">
        <v>93301</v>
      </c>
      <c r="F75" t="str">
        <v>District 32</v>
      </c>
      <c r="G75" t="str">
        <v>District 12</v>
      </c>
      <c r="H75" t="str">
        <v>District 20</v>
      </c>
      <c r="I75" t="str">
        <v>District 22</v>
      </c>
      <c r="J75" t="str">
        <v>No</v>
      </c>
      <c r="K75" t="str">
        <v>No</v>
      </c>
      <c r="L75" t="str">
        <v>NA</v>
      </c>
      <c r="M75" t="str">
        <v>General Acute Care Hospital</v>
      </c>
      <c r="N75" t="str">
        <v>Non-Profit Corporation</v>
      </c>
    </row>
    <row r="76" spans="1:14" x14ac:dyDescent="0.3">
      <c r="A76">
        <v>106150775</v>
      </c>
      <c r="B76" t="str">
        <v>GOOD SAMARITAN HOSPITAL-BAKERSFIELD</v>
      </c>
      <c r="C76" t="str">
        <v>901 OLIVE DRIVE</v>
      </c>
      <c r="D76" t="str">
        <v>BAKERSFIELD</v>
      </c>
      <c r="E76">
        <v>93308</v>
      </c>
      <c r="F76" t="str">
        <v>District 32</v>
      </c>
      <c r="G76" t="str">
        <v>District 12</v>
      </c>
      <c r="H76" t="str">
        <v>District 20</v>
      </c>
      <c r="I76" t="str">
        <v>District 20</v>
      </c>
      <c r="J76" t="str">
        <v>No</v>
      </c>
      <c r="K76" t="str">
        <v>No</v>
      </c>
      <c r="L76" t="str">
        <v>NA</v>
      </c>
      <c r="M76" t="str">
        <v>General Acute Care Hospital</v>
      </c>
      <c r="N76" t="str">
        <v>NA</v>
      </c>
    </row>
    <row r="77" spans="1:14" x14ac:dyDescent="0.3">
      <c r="A77">
        <v>106150782</v>
      </c>
      <c r="B77" t="str">
        <v>RIDGECREST REGIONAL HOSPITAL</v>
      </c>
      <c r="C77" t="str">
        <v>1081 NORTH CHINA LAKE BLVD.</v>
      </c>
      <c r="D77" t="str">
        <v>RIDGECREST</v>
      </c>
      <c r="E77">
        <v>93555</v>
      </c>
      <c r="F77" t="str">
        <v>District 32</v>
      </c>
      <c r="G77" t="str">
        <v>District 12</v>
      </c>
      <c r="H77" t="str">
        <v>District 20</v>
      </c>
      <c r="I77" t="str">
        <v>District 20</v>
      </c>
      <c r="J77" t="str">
        <v>No</v>
      </c>
      <c r="K77" t="str">
        <v>Yes</v>
      </c>
      <c r="L77" t="str">
        <v>Level IV</v>
      </c>
      <c r="M77" t="str">
        <v>General Acute Care Hospital</v>
      </c>
      <c r="N77" t="str">
        <v>Non-Profit Corporation</v>
      </c>
    </row>
    <row r="78" spans="1:14" x14ac:dyDescent="0.3">
      <c r="A78">
        <v>106150788</v>
      </c>
      <c r="B78" t="str">
        <v>ADVENTIST HEALTH BAKERSFIELD</v>
      </c>
      <c r="C78" t="str">
        <v>2615 CHESTER AVENUE</v>
      </c>
      <c r="D78" t="str">
        <v>BAKERSFIELD</v>
      </c>
      <c r="E78">
        <v>93301</v>
      </c>
      <c r="F78" t="str">
        <v>District 32</v>
      </c>
      <c r="G78" t="str">
        <v>District 12</v>
      </c>
      <c r="H78" t="str">
        <v>District 20</v>
      </c>
      <c r="I78" t="str">
        <v>District 22</v>
      </c>
      <c r="J78" t="str">
        <v>No</v>
      </c>
      <c r="K78" t="str">
        <v>No</v>
      </c>
      <c r="L78" t="str">
        <v>NA</v>
      </c>
      <c r="M78" t="str">
        <v>General Acute Care Hospital</v>
      </c>
      <c r="N78" t="str">
        <v>Non-Profit Corporation</v>
      </c>
    </row>
    <row r="79" spans="1:14" x14ac:dyDescent="0.3">
      <c r="A79">
        <v>106150820</v>
      </c>
      <c r="B79" t="str">
        <v>CENTRAL CALIFORNIA REHABILITATION HOSPITAL</v>
      </c>
      <c r="C79" t="str">
        <v>4400 KIRKCALDY DRIVE</v>
      </c>
      <c r="D79" t="str">
        <v>BAKERSFIELD</v>
      </c>
      <c r="E79">
        <v>93306</v>
      </c>
      <c r="F79" t="str">
        <v>District 32</v>
      </c>
      <c r="G79" t="str">
        <v>District 12</v>
      </c>
      <c r="H79" t="str">
        <v>District 20</v>
      </c>
      <c r="I79" t="str">
        <v>District 20</v>
      </c>
      <c r="J79" t="str">
        <v>No</v>
      </c>
      <c r="K79" t="str">
        <v>No</v>
      </c>
      <c r="L79" t="str">
        <v>NA</v>
      </c>
      <c r="M79" t="str">
        <v>General Acute Care Hospital</v>
      </c>
      <c r="N79" t="str">
        <v>Investor - LLC</v>
      </c>
    </row>
    <row r="80" spans="1:14" x14ac:dyDescent="0.3">
      <c r="A80">
        <v>106154022</v>
      </c>
      <c r="B80" t="str">
        <v>ENCOMPASS HEALTH REHABILITATION HOSPITAL OF BAKERSFIELD</v>
      </c>
      <c r="C80" t="str">
        <v>5001 COMMERCE DRIVE</v>
      </c>
      <c r="D80" t="str">
        <v>BAKERSFIELD</v>
      </c>
      <c r="E80">
        <v>93309</v>
      </c>
      <c r="F80" t="str">
        <v>District 32</v>
      </c>
      <c r="G80" t="str">
        <v>District 12</v>
      </c>
      <c r="H80" t="str">
        <v>District 20</v>
      </c>
      <c r="I80" t="str">
        <v>District 20</v>
      </c>
      <c r="J80" t="str">
        <v>No</v>
      </c>
      <c r="K80" t="str">
        <v>No</v>
      </c>
      <c r="L80" t="str">
        <v>NA</v>
      </c>
      <c r="M80" t="str">
        <v>General Acute Care Hospital</v>
      </c>
      <c r="N80" t="str">
        <v>Investor - LLC</v>
      </c>
    </row>
    <row r="81" spans="1:14" x14ac:dyDescent="0.3">
      <c r="A81">
        <v>106154044</v>
      </c>
      <c r="B81" t="str">
        <v>BAKERSFIELD BEHAVORIAL HEALTHCARE HOSPITAL, LLC</v>
      </c>
      <c r="C81" t="str">
        <v>5201 WHITE LANE</v>
      </c>
      <c r="D81" t="str">
        <v>BAKERSFIELD</v>
      </c>
      <c r="E81">
        <v>93309</v>
      </c>
      <c r="F81" t="str">
        <v>District 35</v>
      </c>
      <c r="G81" t="str">
        <v>District 16</v>
      </c>
      <c r="H81" t="str">
        <v>District 22</v>
      </c>
      <c r="I81" t="str">
        <v>District 22</v>
      </c>
      <c r="J81" t="str">
        <v>No</v>
      </c>
      <c r="K81" t="str">
        <v>No</v>
      </c>
      <c r="L81" t="str">
        <v>NA</v>
      </c>
      <c r="M81" t="str">
        <v>Acute Psychiatric Hospital</v>
      </c>
      <c r="N81" t="str">
        <v>Investor - LLC</v>
      </c>
    </row>
    <row r="82" spans="1:14" x14ac:dyDescent="0.3">
      <c r="A82">
        <v>106154101</v>
      </c>
      <c r="B82" t="str">
        <v>ADVENTIST HEALTH SPECIALTY BAKERSFIELD</v>
      </c>
      <c r="C82" t="str">
        <v>3001 SILLECT AVENUE</v>
      </c>
      <c r="D82" t="str">
        <v>BAKERSFIELD</v>
      </c>
      <c r="E82">
        <v>93308</v>
      </c>
      <c r="F82" t="str">
        <v>District 32</v>
      </c>
      <c r="G82" t="str">
        <v>District 12</v>
      </c>
      <c r="H82" t="str">
        <v>District 20</v>
      </c>
      <c r="I82" t="str">
        <v>District 20</v>
      </c>
      <c r="J82" t="str">
        <v>No</v>
      </c>
      <c r="K82" t="str">
        <v>No</v>
      </c>
      <c r="L82" t="str">
        <v>NA</v>
      </c>
      <c r="M82" t="str">
        <v>General Acute Care Hospital</v>
      </c>
      <c r="N82" t="str">
        <v>Non-Profit Corporation</v>
      </c>
    </row>
    <row r="83" spans="1:14" x14ac:dyDescent="0.3">
      <c r="A83">
        <v>106154108</v>
      </c>
      <c r="B83" t="str">
        <v>MERCY SOUTHWEST HOSPITAL</v>
      </c>
      <c r="C83" t="str">
        <v>400 OLD RIVER RD</v>
      </c>
      <c r="D83" t="str">
        <v>BAKERSFIELD</v>
      </c>
      <c r="E83">
        <v>93311</v>
      </c>
      <c r="F83" t="str">
        <v>District 32</v>
      </c>
      <c r="G83" t="str">
        <v>District 12</v>
      </c>
      <c r="H83" t="str">
        <v>District 20</v>
      </c>
      <c r="I83" t="str">
        <v>District 20</v>
      </c>
      <c r="J83" t="str">
        <v>No</v>
      </c>
      <c r="K83" t="str">
        <v>No</v>
      </c>
      <c r="L83" t="str">
        <v>NA</v>
      </c>
      <c r="M83" t="str">
        <v>General Acute Care Hospital</v>
      </c>
      <c r="N83" t="str">
        <v>Non-Profit Corporation</v>
      </c>
    </row>
    <row r="84" spans="1:14" x14ac:dyDescent="0.3">
      <c r="A84">
        <v>106154160</v>
      </c>
      <c r="B84" t="str">
        <v>CRESTWOOD PSYCHIATRIC HEALTH FACILITY BAKERSFIELD</v>
      </c>
      <c r="C84" t="str">
        <v>6700 EUCALYPTUS DRIVE, STE C</v>
      </c>
      <c r="D84" t="str">
        <v>BAKERSFIELD</v>
      </c>
      <c r="E84">
        <v>93306</v>
      </c>
      <c r="F84" t="str">
        <v>District 35</v>
      </c>
      <c r="G84" t="str">
        <v>District 16</v>
      </c>
      <c r="H84" t="str">
        <v>District 22</v>
      </c>
      <c r="I84" t="str">
        <v>District 22</v>
      </c>
      <c r="J84" t="str">
        <v>No</v>
      </c>
      <c r="K84" t="str">
        <v>No</v>
      </c>
      <c r="L84" t="str">
        <v>NA</v>
      </c>
      <c r="M84" t="str">
        <v>Psychiatric Health Facility</v>
      </c>
      <c r="N84" t="str">
        <v>Investor - Corporation</v>
      </c>
    </row>
    <row r="85" spans="1:14" x14ac:dyDescent="0.3">
      <c r="A85">
        <v>106154168</v>
      </c>
      <c r="B85" t="str">
        <v>ADVENTIST HEALTH TEHACHAPI VALLEY</v>
      </c>
      <c r="C85" t="str">
        <v>1100 MAGELLAN DRIVE</v>
      </c>
      <c r="D85" t="str">
        <v>TEHACHAPI</v>
      </c>
      <c r="E85">
        <v>93561</v>
      </c>
      <c r="F85" t="str">
        <v>District 32</v>
      </c>
      <c r="G85" t="str">
        <v>District 12</v>
      </c>
      <c r="H85" t="str">
        <v>District 20</v>
      </c>
      <c r="I85" t="str">
        <v>District 20</v>
      </c>
      <c r="J85" t="str">
        <v>No</v>
      </c>
      <c r="K85" t="str">
        <v>Yes</v>
      </c>
      <c r="L85" t="str">
        <v>NA</v>
      </c>
      <c r="M85" t="str">
        <v>General Acute Care Hospital</v>
      </c>
      <c r="N85" t="str">
        <v>Non-Profit Corporation</v>
      </c>
    </row>
    <row r="86" spans="1:14" x14ac:dyDescent="0.3">
      <c r="A86">
        <v>106164029</v>
      </c>
      <c r="B86" t="str">
        <v>ADVENTIST HEALTH HANFORD</v>
      </c>
      <c r="C86" t="str">
        <v>115 MALL DRIVE</v>
      </c>
      <c r="D86" t="str">
        <v>HANFORD</v>
      </c>
      <c r="E86">
        <v>93230</v>
      </c>
      <c r="F86" t="str">
        <v>District 33</v>
      </c>
      <c r="G86" t="str">
        <v>District 16</v>
      </c>
      <c r="H86" t="str">
        <v>District 22</v>
      </c>
      <c r="I86" t="str">
        <v>District 22</v>
      </c>
      <c r="J86" t="str">
        <v>No</v>
      </c>
      <c r="K86" t="str">
        <v>Yes</v>
      </c>
      <c r="L86" t="str">
        <v>NA</v>
      </c>
      <c r="M86" t="str">
        <v>General Acute Care Hospital</v>
      </c>
      <c r="N86" t="str">
        <v>Non-Profit Corporation</v>
      </c>
    </row>
    <row r="87" spans="1:14" x14ac:dyDescent="0.3">
      <c r="A87">
        <v>106171049</v>
      </c>
      <c r="B87" t="str">
        <v>ADVENTIST HEALTH CLEARLAKE</v>
      </c>
      <c r="C87" t="str">
        <v>15630 18TH AVE</v>
      </c>
      <c r="D87" t="str">
        <v>CLEARLAKE</v>
      </c>
      <c r="E87">
        <v>95422</v>
      </c>
      <c r="F87" t="str">
        <v>District 4</v>
      </c>
      <c r="G87" t="str">
        <v>District 2</v>
      </c>
      <c r="H87" t="str">
        <v>District 4</v>
      </c>
      <c r="I87" t="str">
        <v>District 1</v>
      </c>
      <c r="J87" t="str">
        <v>No</v>
      </c>
      <c r="K87" t="str">
        <v>Yes</v>
      </c>
      <c r="L87" t="str">
        <v>NA</v>
      </c>
      <c r="M87" t="str">
        <v>General Acute Care Hospital</v>
      </c>
      <c r="N87" t="str">
        <v>Non-Profit Corporation</v>
      </c>
    </row>
    <row r="88" spans="1:14" x14ac:dyDescent="0.3">
      <c r="A88">
        <v>106171395</v>
      </c>
      <c r="B88" t="str">
        <v>SUTTER LAKESIDE HOSPITAL</v>
      </c>
      <c r="C88" t="str">
        <v>5176 HILL ROAD EAST</v>
      </c>
      <c r="D88" t="str">
        <v>LAKEPORT</v>
      </c>
      <c r="E88">
        <v>95453</v>
      </c>
      <c r="F88" t="str">
        <v>District 4</v>
      </c>
      <c r="G88" t="str">
        <v>District 2</v>
      </c>
      <c r="H88" t="str">
        <v>District 4</v>
      </c>
      <c r="I88" t="str">
        <v>District 1</v>
      </c>
      <c r="J88" t="str">
        <v>No</v>
      </c>
      <c r="K88" t="str">
        <v>Yes</v>
      </c>
      <c r="L88" t="str">
        <v>Level IV</v>
      </c>
      <c r="M88" t="str">
        <v>General Acute Care Hospital</v>
      </c>
      <c r="N88" t="str">
        <v>Non-Profit Corporation</v>
      </c>
    </row>
    <row r="89" spans="1:14" x14ac:dyDescent="0.3">
      <c r="A89">
        <v>106184008</v>
      </c>
      <c r="B89" t="str">
        <v>BANNER LASSEN MEDICAL CENTER</v>
      </c>
      <c r="C89" t="str">
        <v>1800 SPRING RIDGE DRIVE</v>
      </c>
      <c r="D89" t="str">
        <v>SUSANVILLE</v>
      </c>
      <c r="E89">
        <v>96130</v>
      </c>
      <c r="F89" t="str">
        <v>District 1</v>
      </c>
      <c r="G89" t="str">
        <v>District 1</v>
      </c>
      <c r="H89" t="str">
        <v>District 1</v>
      </c>
      <c r="I89" t="str">
        <v>District 1</v>
      </c>
      <c r="J89" t="str">
        <v>No</v>
      </c>
      <c r="K89" t="str">
        <v>Yes</v>
      </c>
      <c r="L89" t="str">
        <v>Level IV</v>
      </c>
      <c r="M89" t="str">
        <v>General Acute Care Hospital</v>
      </c>
      <c r="N89" t="str">
        <v>Non-Profit Corporation</v>
      </c>
    </row>
    <row r="90" spans="1:14" x14ac:dyDescent="0.3">
      <c r="A90">
        <v>106190017</v>
      </c>
      <c r="B90" t="str">
        <v>ALHAMBRA HOSPITAL MEDICAL CENTER</v>
      </c>
      <c r="C90" t="str">
        <v>100 SOUTH RAYMOND AVENUE</v>
      </c>
      <c r="D90" t="str">
        <v>ALHAMBRA</v>
      </c>
      <c r="E90">
        <v>91801</v>
      </c>
      <c r="F90" t="str">
        <v>District 49</v>
      </c>
      <c r="G90" t="str">
        <v>District 25</v>
      </c>
      <c r="H90" t="str">
        <v>District 28</v>
      </c>
      <c r="I90" t="str">
        <v>District 28</v>
      </c>
      <c r="J90" t="str">
        <v>No</v>
      </c>
      <c r="K90" t="str">
        <v>No</v>
      </c>
      <c r="L90" t="str">
        <v>NA</v>
      </c>
      <c r="M90" t="str">
        <v>General Acute Care Hospital</v>
      </c>
      <c r="N90" t="str">
        <v>Investor - Partnership</v>
      </c>
    </row>
    <row r="91" spans="1:14" x14ac:dyDescent="0.3">
      <c r="A91">
        <v>106190020</v>
      </c>
      <c r="B91" t="str">
        <v>BHC ALHAMBRA HOSPITAL</v>
      </c>
      <c r="C91" t="str">
        <v>4619 ROSEMEAD BOULEVARD</v>
      </c>
      <c r="D91" t="str">
        <v>ROSEMEAD</v>
      </c>
      <c r="E91">
        <v>91770</v>
      </c>
      <c r="F91" t="str">
        <v>District 49</v>
      </c>
      <c r="G91" t="str">
        <v>District 25</v>
      </c>
      <c r="H91" t="str">
        <v>District 28</v>
      </c>
      <c r="I91" t="str">
        <v>District 28</v>
      </c>
      <c r="J91" t="str">
        <v>No</v>
      </c>
      <c r="K91" t="str">
        <v>No</v>
      </c>
      <c r="L91" t="str">
        <v>NA</v>
      </c>
      <c r="M91" t="str">
        <v>Acute Psychiatric Hospital</v>
      </c>
      <c r="N91" t="str">
        <v>Investor - Corporation</v>
      </c>
    </row>
    <row r="92" spans="1:14" x14ac:dyDescent="0.3">
      <c r="A92">
        <v>106190034</v>
      </c>
      <c r="B92" t="str">
        <v>ANTELOPE VALLEY MEDICAL CENTER</v>
      </c>
      <c r="C92" t="str">
        <v>1600 WEST AVENUE J</v>
      </c>
      <c r="D92" t="str">
        <v>LANCASTER</v>
      </c>
      <c r="E92">
        <v>93534</v>
      </c>
      <c r="F92" t="str">
        <v>District 39</v>
      </c>
      <c r="G92" t="str">
        <v>District 23</v>
      </c>
      <c r="H92" t="str">
        <v>District 27</v>
      </c>
      <c r="I92" t="str">
        <v>District 27</v>
      </c>
      <c r="J92" t="str">
        <v>No</v>
      </c>
      <c r="K92" t="str">
        <v>No</v>
      </c>
      <c r="L92" t="str">
        <v>Level II</v>
      </c>
      <c r="M92" t="str">
        <v>General Acute Care Hospital</v>
      </c>
      <c r="N92" t="str">
        <v>District</v>
      </c>
    </row>
    <row r="93" spans="1:14" x14ac:dyDescent="0.3">
      <c r="A93">
        <v>106190045</v>
      </c>
      <c r="B93" t="str">
        <v>CATALINA ISLAND MEDICAL CENTER</v>
      </c>
      <c r="C93" t="str">
        <v>100 FALLS CANYON ROAD</v>
      </c>
      <c r="D93" t="str">
        <v>AVALON</v>
      </c>
      <c r="E93">
        <v>90704</v>
      </c>
      <c r="F93" t="str">
        <v>District 69</v>
      </c>
      <c r="G93" t="str">
        <v>District 33</v>
      </c>
      <c r="H93" t="str">
        <v>District 42</v>
      </c>
      <c r="I93" t="str">
        <v>District 42</v>
      </c>
      <c r="J93" t="str">
        <v>No</v>
      </c>
      <c r="K93" t="str">
        <v>Yes</v>
      </c>
      <c r="L93" t="str">
        <v>NA</v>
      </c>
      <c r="M93" t="str">
        <v>General Acute Care Hospital</v>
      </c>
      <c r="N93" t="str">
        <v>Non-Profit Corporation</v>
      </c>
    </row>
    <row r="94" spans="1:14" x14ac:dyDescent="0.3">
      <c r="A94">
        <v>106190049</v>
      </c>
      <c r="B94" t="str">
        <v>KINDRED HOSPITAL - BALDWIN PARK</v>
      </c>
      <c r="C94" t="str">
        <v>14148 FRANCISQUITO AVENUE</v>
      </c>
      <c r="D94" t="str">
        <v>BALDWIN PARK</v>
      </c>
      <c r="E94">
        <v>91706</v>
      </c>
      <c r="F94" t="str">
        <v>District 48</v>
      </c>
      <c r="G94" t="str">
        <v>District 22</v>
      </c>
      <c r="H94" t="str">
        <v>District 31</v>
      </c>
      <c r="I94" t="str">
        <v>District 38</v>
      </c>
      <c r="J94" t="str">
        <v>No</v>
      </c>
      <c r="K94" t="str">
        <v>No</v>
      </c>
      <c r="L94" t="str">
        <v>NA</v>
      </c>
      <c r="M94" t="str">
        <v>General Acute Care Hospital</v>
      </c>
      <c r="N94" t="str">
        <v>Investor - Corporation</v>
      </c>
    </row>
    <row r="95" spans="1:14" x14ac:dyDescent="0.3">
      <c r="A95">
        <v>106190052</v>
      </c>
      <c r="B95" t="str">
        <v>BARLOW RESPIRATORY HOSPITAL</v>
      </c>
      <c r="C95" t="str">
        <v>2000 STADIUM WAY</v>
      </c>
      <c r="D95" t="str">
        <v>LOS ANGELES</v>
      </c>
      <c r="E95">
        <v>90026</v>
      </c>
      <c r="F95" t="str">
        <v>District 52</v>
      </c>
      <c r="G95" t="str">
        <v>District 26</v>
      </c>
      <c r="H95" t="str">
        <v>District 30</v>
      </c>
      <c r="I95" t="str">
        <v>District 30</v>
      </c>
      <c r="J95" t="str">
        <v>No</v>
      </c>
      <c r="K95" t="str">
        <v>No</v>
      </c>
      <c r="L95" t="str">
        <v>NA</v>
      </c>
      <c r="M95" t="str">
        <v>General Acute Care Hospital</v>
      </c>
      <c r="N95" t="str">
        <v>Non-Profit Corporation</v>
      </c>
    </row>
    <row r="96" spans="1:14" x14ac:dyDescent="0.3">
      <c r="A96">
        <v>106190053</v>
      </c>
      <c r="B96" t="str">
        <v>ST. MARY MEDICAL CENTER - LONG BEACH</v>
      </c>
      <c r="C96" t="str">
        <v>1050 LINDEN AVENUE</v>
      </c>
      <c r="D96" t="str">
        <v>LONG BEACH</v>
      </c>
      <c r="E96">
        <v>90813</v>
      </c>
      <c r="F96" t="str">
        <v>District 69</v>
      </c>
      <c r="G96" t="str">
        <v>District 33</v>
      </c>
      <c r="H96" t="str">
        <v>District 42</v>
      </c>
      <c r="I96" t="str">
        <v>District 42</v>
      </c>
      <c r="J96" t="str">
        <v>Yes</v>
      </c>
      <c r="K96" t="str">
        <v>No</v>
      </c>
      <c r="L96" t="str">
        <v>Level II</v>
      </c>
      <c r="M96" t="str">
        <v>General Acute Care Hospital</v>
      </c>
      <c r="N96" t="str">
        <v>Non-Profit Corporation</v>
      </c>
    </row>
    <row r="97" spans="1:14" x14ac:dyDescent="0.3">
      <c r="A97">
        <v>106190066</v>
      </c>
      <c r="B97" t="str">
        <v>LOS ANGELES COMMUNITY HOSPITAL AT BELLFLOWER</v>
      </c>
      <c r="C97" t="str">
        <v>9542 ARTESIA BOULEVARD</v>
      </c>
      <c r="D97" t="str">
        <v>BELLFLOWER</v>
      </c>
      <c r="E97">
        <v>90706</v>
      </c>
      <c r="F97" t="str">
        <v>District 62</v>
      </c>
      <c r="G97" t="str">
        <v>District 30</v>
      </c>
      <c r="H97" t="str">
        <v>District 42</v>
      </c>
      <c r="I97" t="str">
        <v>District 41</v>
      </c>
      <c r="J97" t="str">
        <v>No</v>
      </c>
      <c r="K97" t="str">
        <v>No</v>
      </c>
      <c r="L97" t="str">
        <v>NA</v>
      </c>
      <c r="M97" t="str">
        <v>General Acute Care Hospital</v>
      </c>
      <c r="N97" t="str">
        <v>Investor - Corporation</v>
      </c>
    </row>
    <row r="98" spans="1:14" x14ac:dyDescent="0.3">
      <c r="A98">
        <v>106190081</v>
      </c>
      <c r="B98" t="str">
        <v>ADVENTIST HEALTH WHITE MEMORIAL MONTEBELLO</v>
      </c>
      <c r="C98" t="str">
        <v>309 WEST BEVERLY BOULEVARD</v>
      </c>
      <c r="D98" t="str">
        <v>MONTEBELLO</v>
      </c>
      <c r="E98">
        <v>90640</v>
      </c>
      <c r="F98" t="str">
        <v>District 54</v>
      </c>
      <c r="G98" t="str">
        <v>District 30</v>
      </c>
      <c r="H98" t="str">
        <v>District 38</v>
      </c>
      <c r="I98" t="str">
        <v>District 38</v>
      </c>
      <c r="J98" t="str">
        <v>No</v>
      </c>
      <c r="K98" t="str">
        <v>No</v>
      </c>
      <c r="L98" t="str">
        <v>NA</v>
      </c>
      <c r="M98" t="str">
        <v>General Acute Care Hospital</v>
      </c>
      <c r="N98" t="str">
        <v>Non-Profit Corporation</v>
      </c>
    </row>
    <row r="99" spans="1:14" x14ac:dyDescent="0.3">
      <c r="A99">
        <v>106190110</v>
      </c>
      <c r="B99" t="str">
        <v>SOUTHERN CALIFORNIA HOSPITAL AT CULVER CITY</v>
      </c>
      <c r="C99" t="str">
        <v>3828 DELMAS TERRACE</v>
      </c>
      <c r="D99" t="str">
        <v>CULVER CITY</v>
      </c>
      <c r="E99">
        <v>90232</v>
      </c>
      <c r="F99" t="str">
        <v>District 55</v>
      </c>
      <c r="G99" t="str">
        <v>District 28</v>
      </c>
      <c r="H99" t="str">
        <v>District 37</v>
      </c>
      <c r="I99" t="str">
        <v>District 37</v>
      </c>
      <c r="J99" t="str">
        <v>No</v>
      </c>
      <c r="K99" t="str">
        <v>No</v>
      </c>
      <c r="L99" t="str">
        <v>NA</v>
      </c>
      <c r="M99" t="str">
        <v>General Acute Care Hospital</v>
      </c>
      <c r="N99" t="str">
        <v>Investor - Corporation</v>
      </c>
    </row>
    <row r="100" spans="1:14" x14ac:dyDescent="0.3">
      <c r="A100">
        <v>106190125</v>
      </c>
      <c r="B100" t="str">
        <v>CALIFORNIA HOSPITAL MEDICAL CENTER - LOS ANGELES</v>
      </c>
      <c r="C100" t="str">
        <v>1401 SOUTH GRAND AVENUE</v>
      </c>
      <c r="D100" t="str">
        <v>LOS ANGELES</v>
      </c>
      <c r="E100">
        <v>90015</v>
      </c>
      <c r="F100" t="str">
        <v>District 57</v>
      </c>
      <c r="G100" t="str">
        <v>District 28</v>
      </c>
      <c r="H100" t="str">
        <v>District 37</v>
      </c>
      <c r="I100" t="str">
        <v>District 37</v>
      </c>
      <c r="J100" t="str">
        <v>No</v>
      </c>
      <c r="K100" t="str">
        <v>No</v>
      </c>
      <c r="L100" t="str">
        <v>Level II</v>
      </c>
      <c r="M100" t="str">
        <v>General Acute Care Hospital</v>
      </c>
      <c r="N100" t="str">
        <v>Non-Profit Corporation</v>
      </c>
    </row>
    <row r="101" spans="1:14" x14ac:dyDescent="0.3">
      <c r="A101">
        <v>106190137</v>
      </c>
      <c r="B101" t="str">
        <v>CASA COLINA HOSPITAL</v>
      </c>
      <c r="C101" t="str">
        <v>255 EAST BONITA AVENUE</v>
      </c>
      <c r="D101" t="str">
        <v>POMONA</v>
      </c>
      <c r="E101">
        <v>91767</v>
      </c>
      <c r="F101" t="str">
        <v>District 53</v>
      </c>
      <c r="G101" t="str">
        <v>District 22</v>
      </c>
      <c r="H101" t="str">
        <v>District 35</v>
      </c>
      <c r="I101" t="str">
        <v>District 35</v>
      </c>
      <c r="J101" t="str">
        <v>No</v>
      </c>
      <c r="K101" t="str">
        <v>No</v>
      </c>
      <c r="L101" t="str">
        <v>NA</v>
      </c>
      <c r="M101" t="str">
        <v>General Acute Care Hospital</v>
      </c>
      <c r="N101" t="str">
        <v>Non-Profit Corporation</v>
      </c>
    </row>
    <row r="102" spans="1:14" x14ac:dyDescent="0.3">
      <c r="A102">
        <v>106190148</v>
      </c>
      <c r="B102" t="str">
        <v>CENTINELA HOSPITAL MEDICAL CENTER</v>
      </c>
      <c r="C102" t="str">
        <v>555 EAST HARDY STREET</v>
      </c>
      <c r="D102" t="str">
        <v>INGLEWOOD</v>
      </c>
      <c r="E102">
        <v>90301</v>
      </c>
      <c r="F102" t="str">
        <v>District 61</v>
      </c>
      <c r="G102" t="str">
        <v>District 35</v>
      </c>
      <c r="H102" t="str">
        <v>District 43</v>
      </c>
      <c r="I102" t="str">
        <v>District 43</v>
      </c>
      <c r="J102" t="str">
        <v>No</v>
      </c>
      <c r="K102" t="str">
        <v>No</v>
      </c>
      <c r="L102" t="str">
        <v>NA</v>
      </c>
      <c r="M102" t="str">
        <v>General Acute Care Hospital</v>
      </c>
      <c r="N102" t="str">
        <v>Investor - LLC</v>
      </c>
    </row>
    <row r="103" spans="1:14" x14ac:dyDescent="0.3">
      <c r="A103">
        <v>106190150</v>
      </c>
      <c r="B103" t="str">
        <v>KEDREN COMMUNITY MENTAL HEALTH CENTER</v>
      </c>
      <c r="C103" t="str">
        <v>4211 AVALON BOULEVARD</v>
      </c>
      <c r="D103" t="str">
        <v>LOS ANGELES</v>
      </c>
      <c r="E103">
        <v>90011</v>
      </c>
      <c r="F103" t="str">
        <v>District 57</v>
      </c>
      <c r="G103" t="str">
        <v>District 28</v>
      </c>
      <c r="H103" t="str">
        <v>District 37</v>
      </c>
      <c r="I103" t="str">
        <v>District 37</v>
      </c>
      <c r="J103" t="str">
        <v>No</v>
      </c>
      <c r="K103" t="str">
        <v>No</v>
      </c>
      <c r="L103" t="str">
        <v>NA</v>
      </c>
      <c r="M103" t="str">
        <v>Acute Psychiatric Hospital</v>
      </c>
      <c r="N103" t="str">
        <v>Non-Profit Corporation</v>
      </c>
    </row>
    <row r="104" spans="1:14" x14ac:dyDescent="0.3">
      <c r="A104">
        <v>106190155</v>
      </c>
      <c r="B104" t="str">
        <v>CALIFORNIA REHABILITATION INSTITUTE, LLC</v>
      </c>
      <c r="C104" t="str">
        <v>2070 CENTURY PARK EAST</v>
      </c>
      <c r="D104" t="str">
        <v>LOS ANGELES</v>
      </c>
      <c r="E104">
        <v>90067</v>
      </c>
      <c r="F104" t="str">
        <v>District 55</v>
      </c>
      <c r="G104" t="str">
        <v>District 28</v>
      </c>
      <c r="H104" t="str">
        <v>District 37</v>
      </c>
      <c r="I104" t="str">
        <v>District 37</v>
      </c>
      <c r="J104" t="str">
        <v>No</v>
      </c>
      <c r="K104" t="str">
        <v>No</v>
      </c>
      <c r="L104" t="str">
        <v>NA</v>
      </c>
      <c r="M104" t="str">
        <v>General Acute Care Hospital</v>
      </c>
      <c r="N104" t="str">
        <v>Investor - LLC</v>
      </c>
    </row>
    <row r="105" spans="1:14" x14ac:dyDescent="0.3">
      <c r="A105">
        <v>106190159</v>
      </c>
      <c r="B105" t="str">
        <v>PACIFIC GARDENS MEDICAL CENTER</v>
      </c>
      <c r="C105" t="str">
        <v>21530 PIONEER BOULEVARD</v>
      </c>
      <c r="D105" t="str">
        <v>HAWAIIAN GARDENS</v>
      </c>
      <c r="E105">
        <v>90716</v>
      </c>
      <c r="F105" t="str">
        <v>District 67</v>
      </c>
      <c r="G105" t="str">
        <v>District 36</v>
      </c>
      <c r="H105" t="str">
        <v>District 45</v>
      </c>
      <c r="I105" t="str">
        <v>District 45</v>
      </c>
      <c r="J105" t="str">
        <v>No</v>
      </c>
      <c r="K105" t="str">
        <v>No</v>
      </c>
      <c r="L105" t="str">
        <v>NA</v>
      </c>
      <c r="M105" t="str">
        <v>General Acute Care Hospital</v>
      </c>
      <c r="N105" t="str">
        <v>NA</v>
      </c>
    </row>
    <row r="106" spans="1:14" x14ac:dyDescent="0.3">
      <c r="A106">
        <v>106190163</v>
      </c>
      <c r="B106" t="str">
        <v>AURORA CHARTER OAK</v>
      </c>
      <c r="C106" t="str">
        <v>1161 EAST COVINA BOULEVARD</v>
      </c>
      <c r="D106" t="str">
        <v>COVINA</v>
      </c>
      <c r="E106">
        <v>91724</v>
      </c>
      <c r="F106" t="str">
        <v>District 48</v>
      </c>
      <c r="G106" t="str">
        <v>District 22</v>
      </c>
      <c r="H106" t="str">
        <v>District 31</v>
      </c>
      <c r="I106" t="str">
        <v>District 31</v>
      </c>
      <c r="J106" t="str">
        <v>No</v>
      </c>
      <c r="K106" t="str">
        <v>No</v>
      </c>
      <c r="L106" t="str">
        <v>NA</v>
      </c>
      <c r="M106" t="str">
        <v>Acute Psychiatric Hospital</v>
      </c>
      <c r="N106" t="str">
        <v>Investor - LLC</v>
      </c>
    </row>
    <row r="107" spans="1:14" x14ac:dyDescent="0.3">
      <c r="A107">
        <v>106190170</v>
      </c>
      <c r="B107" t="str">
        <v>CHILDREN'S HOSPITAL OF LOS ANGELES</v>
      </c>
      <c r="C107" t="str">
        <v>4650 W. SUNSET BOULEVARD</v>
      </c>
      <c r="D107" t="str">
        <v>LOS ANGELES</v>
      </c>
      <c r="E107">
        <v>90027</v>
      </c>
      <c r="F107" t="str">
        <v>District 52</v>
      </c>
      <c r="G107" t="str">
        <v>District 26</v>
      </c>
      <c r="H107" t="str">
        <v>District 30</v>
      </c>
      <c r="I107" t="str">
        <v>District 30</v>
      </c>
      <c r="J107" t="str">
        <v>No</v>
      </c>
      <c r="K107" t="str">
        <v>No</v>
      </c>
      <c r="L107" t="str">
        <v>Level I - Pediatric</v>
      </c>
      <c r="M107" t="str">
        <v>General Acute Care Hospital</v>
      </c>
      <c r="N107" t="str">
        <v>Non-Profit Corporation</v>
      </c>
    </row>
    <row r="108" spans="1:14" x14ac:dyDescent="0.3">
      <c r="A108">
        <v>106190176</v>
      </c>
      <c r="B108" t="str">
        <v>CITY OF HOPE HELFORD CLINICAL RESEARCH HOSPITAL</v>
      </c>
      <c r="C108" t="str">
        <v>1500 DUARTE ROAD</v>
      </c>
      <c r="D108" t="str">
        <v>DUARTE</v>
      </c>
      <c r="E108">
        <v>91010</v>
      </c>
      <c r="F108" t="str">
        <v>District 48</v>
      </c>
      <c r="G108" t="str">
        <v>District 22</v>
      </c>
      <c r="H108" t="str">
        <v>District 31</v>
      </c>
      <c r="I108" t="str">
        <v>District 31</v>
      </c>
      <c r="J108" t="str">
        <v>No</v>
      </c>
      <c r="K108" t="str">
        <v>No</v>
      </c>
      <c r="L108" t="str">
        <v>NA</v>
      </c>
      <c r="M108" t="str">
        <v>General Acute Care Hospital</v>
      </c>
      <c r="N108" t="str">
        <v>Non-Profit Corporation</v>
      </c>
    </row>
    <row r="109" spans="1:14" x14ac:dyDescent="0.3">
      <c r="A109">
        <v>106190184</v>
      </c>
      <c r="B109" t="str">
        <v>COLLEGE HOSPITAL</v>
      </c>
      <c r="C109" t="str">
        <v>10802 COLLEGE PLACE</v>
      </c>
      <c r="D109" t="str">
        <v>CERRITOS</v>
      </c>
      <c r="E109">
        <v>90703</v>
      </c>
      <c r="F109" t="str">
        <v>District 67</v>
      </c>
      <c r="G109" t="str">
        <v>District 36</v>
      </c>
      <c r="H109" t="str">
        <v>District 45</v>
      </c>
      <c r="I109" t="str">
        <v>District 45</v>
      </c>
      <c r="J109" t="str">
        <v>No</v>
      </c>
      <c r="K109" t="str">
        <v>No</v>
      </c>
      <c r="L109" t="str">
        <v>NA</v>
      </c>
      <c r="M109" t="str">
        <v>Acute Psychiatric Hospital</v>
      </c>
      <c r="N109" t="str">
        <v>Investor - Corporation</v>
      </c>
    </row>
    <row r="110" spans="1:14" x14ac:dyDescent="0.3">
      <c r="A110">
        <v>106190196</v>
      </c>
      <c r="B110" t="str">
        <v>KINDRED HOSPITAL - SOUTH BAY</v>
      </c>
      <c r="C110" t="str">
        <v>1246 WEST 155TH STREET</v>
      </c>
      <c r="D110" t="str">
        <v>GARDENA</v>
      </c>
      <c r="E110">
        <v>90247</v>
      </c>
      <c r="F110" t="str">
        <v>District 66</v>
      </c>
      <c r="G110" t="str">
        <v>District 24</v>
      </c>
      <c r="H110" t="str">
        <v>District 43</v>
      </c>
      <c r="I110" t="str">
        <v>District 43</v>
      </c>
      <c r="J110" t="str">
        <v>No</v>
      </c>
      <c r="K110" t="str">
        <v>No</v>
      </c>
      <c r="L110" t="str">
        <v>NA</v>
      </c>
      <c r="M110" t="str">
        <v>General Acute Care Hospital</v>
      </c>
      <c r="N110" t="str">
        <v>Investor - LLC</v>
      </c>
    </row>
    <row r="111" spans="1:14" x14ac:dyDescent="0.3">
      <c r="A111">
        <v>106190197</v>
      </c>
      <c r="B111" t="str">
        <v>COMMUNITY HOSPITAL OF HUNTINGTON PARK</v>
      </c>
      <c r="C111" t="str">
        <v>2623 EAST SLAUSON AVENUE</v>
      </c>
      <c r="D111" t="str">
        <v>HUNTINGTON PARK</v>
      </c>
      <c r="E111">
        <v>90255</v>
      </c>
      <c r="F111" t="str">
        <v>District 62</v>
      </c>
      <c r="G111" t="str">
        <v>District 33</v>
      </c>
      <c r="H111" t="str">
        <v>District 42</v>
      </c>
      <c r="I111" t="str">
        <v>District 44</v>
      </c>
      <c r="J111" t="str">
        <v>No</v>
      </c>
      <c r="K111" t="str">
        <v>No</v>
      </c>
      <c r="L111" t="str">
        <v>NA</v>
      </c>
      <c r="M111" t="str">
        <v>General Acute Care Hospital</v>
      </c>
      <c r="N111" t="str">
        <v>Investor - Corporation</v>
      </c>
    </row>
    <row r="112" spans="1:14" x14ac:dyDescent="0.3">
      <c r="A112">
        <v>106190198</v>
      </c>
      <c r="B112" t="str">
        <v>LOS ANGELES COMMUNITY HOSPITAL</v>
      </c>
      <c r="C112" t="str">
        <v>4081 EAST OLYMPIC BOULEVARD</v>
      </c>
      <c r="D112" t="str">
        <v>LOS ANGELES</v>
      </c>
      <c r="E112">
        <v>90023</v>
      </c>
      <c r="F112" t="str">
        <v>District 52</v>
      </c>
      <c r="G112" t="str">
        <v>District 26</v>
      </c>
      <c r="H112" t="str">
        <v>District 34</v>
      </c>
      <c r="I112" t="str">
        <v>District 34</v>
      </c>
      <c r="J112" t="str">
        <v>No</v>
      </c>
      <c r="K112" t="str">
        <v>No</v>
      </c>
      <c r="L112" t="str">
        <v>NA</v>
      </c>
      <c r="M112" t="str">
        <v>General Acute Care Hospital</v>
      </c>
      <c r="N112" t="str">
        <v>Investor - Corporation</v>
      </c>
    </row>
    <row r="113" spans="1:14" x14ac:dyDescent="0.3">
      <c r="A113">
        <v>106190200</v>
      </c>
      <c r="B113" t="str">
        <v>SAN GABRIEL VALLEY MEDICAL CENTER</v>
      </c>
      <c r="C113" t="str">
        <v>438 W. LAS TUNAS DRIVE</v>
      </c>
      <c r="D113" t="str">
        <v>SAN GABRIEL</v>
      </c>
      <c r="E113">
        <v>91776</v>
      </c>
      <c r="F113" t="str">
        <v>District 49</v>
      </c>
      <c r="G113" t="str">
        <v>District 25</v>
      </c>
      <c r="H113" t="str">
        <v>District 28</v>
      </c>
      <c r="I113" t="str">
        <v>District 28</v>
      </c>
      <c r="J113" t="str">
        <v>No</v>
      </c>
      <c r="K113" t="str">
        <v>No</v>
      </c>
      <c r="L113" t="str">
        <v>NA</v>
      </c>
      <c r="M113" t="str">
        <v>General Acute Care Hospital</v>
      </c>
      <c r="N113" t="str">
        <v>Investor - LLC</v>
      </c>
    </row>
    <row r="114" spans="1:14" x14ac:dyDescent="0.3">
      <c r="A114">
        <v>106190232</v>
      </c>
      <c r="B114" t="str">
        <v>DEL AMO BEHAVIORAL HEALTH SYSTEM</v>
      </c>
      <c r="C114" t="str">
        <v>23700 CAMINO DEL SOL</v>
      </c>
      <c r="D114" t="str">
        <v>TORRANCE</v>
      </c>
      <c r="E114">
        <v>90505</v>
      </c>
      <c r="F114" t="str">
        <v>District 66</v>
      </c>
      <c r="G114" t="str">
        <v>District 24</v>
      </c>
      <c r="H114" t="str">
        <v>District 36</v>
      </c>
      <c r="I114" t="str">
        <v>District 36</v>
      </c>
      <c r="J114" t="str">
        <v>No</v>
      </c>
      <c r="K114" t="str">
        <v>No</v>
      </c>
      <c r="L114" t="str">
        <v>NA</v>
      </c>
      <c r="M114" t="str">
        <v>Acute Psychiatric Hospital</v>
      </c>
      <c r="N114" t="str">
        <v>Investor - Corporation</v>
      </c>
    </row>
    <row r="115" spans="1:14" x14ac:dyDescent="0.3">
      <c r="A115">
        <v>106190240</v>
      </c>
      <c r="B115" t="str">
        <v>UCI HEALTH-LAKEWOOD</v>
      </c>
      <c r="C115" t="str">
        <v>3700 SOUTH STREET</v>
      </c>
      <c r="D115" t="str">
        <v>LAKEWOOD</v>
      </c>
      <c r="E115">
        <v>90712</v>
      </c>
      <c r="F115" t="str">
        <v>District 62</v>
      </c>
      <c r="G115" t="str">
        <v>District 33</v>
      </c>
      <c r="H115" t="str">
        <v>District 44</v>
      </c>
      <c r="I115" t="str">
        <v>District 41</v>
      </c>
      <c r="J115" t="str">
        <v>No</v>
      </c>
      <c r="K115" t="str">
        <v>No</v>
      </c>
      <c r="L115" t="str">
        <v>NA</v>
      </c>
      <c r="M115" t="str">
        <v>General Acute Care Hospital</v>
      </c>
      <c r="N115" t="str">
        <v>University of California</v>
      </c>
    </row>
    <row r="116" spans="1:14" x14ac:dyDescent="0.3">
      <c r="A116">
        <v>106190243</v>
      </c>
      <c r="B116" t="str">
        <v>PIH HEALTH HOSPITAL - DOWNEY</v>
      </c>
      <c r="C116" t="str">
        <v>11500 BROOKSHIRE AVENUE</v>
      </c>
      <c r="D116" t="str">
        <v>DOWNEY</v>
      </c>
      <c r="E116">
        <v>90241</v>
      </c>
      <c r="F116" t="str">
        <v>District 64</v>
      </c>
      <c r="G116" t="str">
        <v>District 30</v>
      </c>
      <c r="H116" t="str">
        <v>District 42</v>
      </c>
      <c r="I116" t="str">
        <v>District 41</v>
      </c>
      <c r="J116" t="str">
        <v>No</v>
      </c>
      <c r="K116" t="str">
        <v>No</v>
      </c>
      <c r="L116" t="str">
        <v>NA</v>
      </c>
      <c r="M116" t="str">
        <v>General Acute Care Hospital</v>
      </c>
      <c r="N116" t="str">
        <v>Non-Profit Corporation</v>
      </c>
    </row>
    <row r="117" spans="1:14" x14ac:dyDescent="0.3">
      <c r="A117">
        <v>106190256</v>
      </c>
      <c r="B117" t="str">
        <v>EAST LOS ANGELES DOCTORS HOSPITAL</v>
      </c>
      <c r="C117" t="str">
        <v>4060 WHITTIER BOULEVARD</v>
      </c>
      <c r="D117" t="str">
        <v>LOS ANGELES</v>
      </c>
      <c r="E117">
        <v>90023</v>
      </c>
      <c r="F117" t="str">
        <v>District 52</v>
      </c>
      <c r="G117" t="str">
        <v>District 26</v>
      </c>
      <c r="H117" t="str">
        <v>District 34</v>
      </c>
      <c r="I117" t="str">
        <v>District 34</v>
      </c>
      <c r="J117" t="str">
        <v>No</v>
      </c>
      <c r="K117" t="str">
        <v>No</v>
      </c>
      <c r="L117" t="str">
        <v>NA</v>
      </c>
      <c r="M117" t="str">
        <v>General Acute Care Hospital</v>
      </c>
      <c r="N117" t="str">
        <v>Investor - Partnership</v>
      </c>
    </row>
    <row r="118" spans="1:14" x14ac:dyDescent="0.3">
      <c r="A118">
        <v>106190280</v>
      </c>
      <c r="B118" t="str">
        <v>ENCINO HOSPITAL MEDICAL CENTER</v>
      </c>
      <c r="C118" t="str">
        <v>16237 VENTURA BOULEVARD</v>
      </c>
      <c r="D118" t="str">
        <v>ENCINO</v>
      </c>
      <c r="E118">
        <v>91436</v>
      </c>
      <c r="F118" t="str">
        <v>District 46</v>
      </c>
      <c r="G118" t="str">
        <v>District 27</v>
      </c>
      <c r="H118" t="str">
        <v>District 32</v>
      </c>
      <c r="I118" t="str">
        <v>District 32</v>
      </c>
      <c r="J118" t="str">
        <v>No</v>
      </c>
      <c r="K118" t="str">
        <v>No</v>
      </c>
      <c r="L118" t="str">
        <v>NA</v>
      </c>
      <c r="M118" t="str">
        <v>General Acute Care Hospital</v>
      </c>
      <c r="N118" t="str">
        <v>Non-Profit Corporation</v>
      </c>
    </row>
    <row r="119" spans="1:14" x14ac:dyDescent="0.3">
      <c r="A119">
        <v>106190298</v>
      </c>
      <c r="B119" t="str">
        <v>EMANATE HEALTH FOOTHILL PRESBYTERIAN HOSPITAL</v>
      </c>
      <c r="C119" t="str">
        <v>250 SOUTH GRAND AVENUE</v>
      </c>
      <c r="D119" t="str">
        <v>GLENDORA</v>
      </c>
      <c r="E119">
        <v>91741</v>
      </c>
      <c r="F119" t="str">
        <v>District 48</v>
      </c>
      <c r="G119" t="str">
        <v>District 25</v>
      </c>
      <c r="H119" t="str">
        <v>District 31</v>
      </c>
      <c r="I119" t="str">
        <v>District 31</v>
      </c>
      <c r="J119" t="str">
        <v>No</v>
      </c>
      <c r="K119" t="str">
        <v>No</v>
      </c>
      <c r="L119" t="str">
        <v>NA</v>
      </c>
      <c r="M119" t="str">
        <v>General Acute Care Hospital</v>
      </c>
      <c r="N119" t="str">
        <v>Non-Profit Corporation</v>
      </c>
    </row>
    <row r="120" spans="1:14" x14ac:dyDescent="0.3">
      <c r="A120">
        <v>106190305</v>
      </c>
      <c r="B120" t="str">
        <v>KINDRED HOSPITAL - LOS ANGELES</v>
      </c>
      <c r="C120" t="str">
        <v>5525 WEST SLAUSON AVENUE</v>
      </c>
      <c r="D120" t="str">
        <v>LOS ANGELES</v>
      </c>
      <c r="E120">
        <v>90056</v>
      </c>
      <c r="F120" t="str">
        <v>District 55</v>
      </c>
      <c r="G120" t="str">
        <v>District 28</v>
      </c>
      <c r="H120" t="str">
        <v>District 37</v>
      </c>
      <c r="I120" t="str">
        <v>District 37</v>
      </c>
      <c r="J120" t="str">
        <v>No</v>
      </c>
      <c r="K120" t="str">
        <v>No</v>
      </c>
      <c r="L120" t="str">
        <v>NA</v>
      </c>
      <c r="M120" t="str">
        <v>General Acute Care Hospital</v>
      </c>
      <c r="N120" t="str">
        <v>Investor - LLC</v>
      </c>
    </row>
    <row r="121" spans="1:14" x14ac:dyDescent="0.3">
      <c r="A121">
        <v>106190315</v>
      </c>
      <c r="B121" t="str">
        <v>GARFIELD MEDICAL CENTER</v>
      </c>
      <c r="C121" t="str">
        <v>525 NORTH GARFIELD AVENUE</v>
      </c>
      <c r="D121" t="str">
        <v>MONTEREY PARK</v>
      </c>
      <c r="E121">
        <v>91754</v>
      </c>
      <c r="F121" t="str">
        <v>District 49</v>
      </c>
      <c r="G121" t="str">
        <v>District 25</v>
      </c>
      <c r="H121" t="str">
        <v>District 28</v>
      </c>
      <c r="I121" t="str">
        <v>District 28</v>
      </c>
      <c r="J121" t="str">
        <v>No</v>
      </c>
      <c r="K121" t="str">
        <v>No</v>
      </c>
      <c r="L121" t="str">
        <v>NA</v>
      </c>
      <c r="M121" t="str">
        <v>General Acute Care Hospital</v>
      </c>
      <c r="N121" t="str">
        <v>Investor - Partnership</v>
      </c>
    </row>
    <row r="122" spans="1:14" x14ac:dyDescent="0.3">
      <c r="A122">
        <v>106190317</v>
      </c>
      <c r="B122" t="str">
        <v>GATEWAYS HOSPITAL AND MENTAL HEALTH CENTER</v>
      </c>
      <c r="C122" t="str">
        <v>1891 EFFIE STREET</v>
      </c>
      <c r="D122" t="str">
        <v>LOS ANGELES</v>
      </c>
      <c r="E122">
        <v>90026</v>
      </c>
      <c r="F122" t="str">
        <v>District 52</v>
      </c>
      <c r="G122" t="str">
        <v>District 26</v>
      </c>
      <c r="H122" t="str">
        <v>District 30</v>
      </c>
      <c r="I122" t="str">
        <v>District 30</v>
      </c>
      <c r="J122" t="str">
        <v>No</v>
      </c>
      <c r="K122" t="str">
        <v>No</v>
      </c>
      <c r="L122" t="str">
        <v>NA</v>
      </c>
      <c r="M122" t="str">
        <v>Acute Psychiatric Hospital</v>
      </c>
      <c r="N122" t="str">
        <v>Non-Profit Corporation</v>
      </c>
    </row>
    <row r="123" spans="1:14" x14ac:dyDescent="0.3">
      <c r="A123">
        <v>106190323</v>
      </c>
      <c r="B123" t="str">
        <v>ADVENTIST HEALTH GLENDALE</v>
      </c>
      <c r="C123" t="str">
        <v>1509 WILSON TERRACE</v>
      </c>
      <c r="D123" t="str">
        <v>GLENDALE</v>
      </c>
      <c r="E123">
        <v>91206</v>
      </c>
      <c r="F123" t="str">
        <v>District 44</v>
      </c>
      <c r="G123" t="str">
        <v>District 25</v>
      </c>
      <c r="H123" t="str">
        <v>District 30</v>
      </c>
      <c r="I123" t="str">
        <v>District 30</v>
      </c>
      <c r="J123" t="str">
        <v>No</v>
      </c>
      <c r="K123" t="str">
        <v>No</v>
      </c>
      <c r="L123" t="str">
        <v>NA</v>
      </c>
      <c r="M123" t="str">
        <v>General Acute Care Hospital</v>
      </c>
      <c r="N123" t="str">
        <v>Non-Profit Corporation</v>
      </c>
    </row>
    <row r="124" spans="1:14" x14ac:dyDescent="0.3">
      <c r="A124">
        <v>106190328</v>
      </c>
      <c r="B124" t="str">
        <v>GLENDORA HOSPITAL</v>
      </c>
      <c r="C124" t="str">
        <v>150 W ROUTE 66</v>
      </c>
      <c r="D124" t="str">
        <v>GLENDORA</v>
      </c>
      <c r="E124">
        <v>91740</v>
      </c>
      <c r="F124" t="str">
        <v>District 48</v>
      </c>
      <c r="G124" t="str">
        <v>District 25</v>
      </c>
      <c r="H124" t="str">
        <v>District 31</v>
      </c>
      <c r="I124" t="str">
        <v>District 31</v>
      </c>
      <c r="J124" t="str">
        <v>No</v>
      </c>
      <c r="K124" t="str">
        <v>No</v>
      </c>
      <c r="L124" t="str">
        <v>NA</v>
      </c>
      <c r="M124" t="str">
        <v>Acute Psychiatric Hospital</v>
      </c>
      <c r="N124" t="str">
        <v>Investor - LLC</v>
      </c>
    </row>
    <row r="125" spans="1:14" x14ac:dyDescent="0.3">
      <c r="A125">
        <v>106190352</v>
      </c>
      <c r="B125" t="str">
        <v>GREATER EL MONTE COMMUNITY HOSPITAL</v>
      </c>
      <c r="C125" t="str">
        <v>1701 SANTA ANITA AVENUE</v>
      </c>
      <c r="D125" t="str">
        <v>SOUTH EL MONTE</v>
      </c>
      <c r="E125">
        <v>91733</v>
      </c>
      <c r="F125" t="str">
        <v>District 56</v>
      </c>
      <c r="G125" t="str">
        <v>District 22</v>
      </c>
      <c r="H125" t="str">
        <v>District 31</v>
      </c>
      <c r="I125" t="str">
        <v>District 38</v>
      </c>
      <c r="J125" t="str">
        <v>No</v>
      </c>
      <c r="K125" t="str">
        <v>No</v>
      </c>
      <c r="L125" t="str">
        <v>NA</v>
      </c>
      <c r="M125" t="str">
        <v>General Acute Care Hospital</v>
      </c>
      <c r="N125" t="str">
        <v>Investor - Corporation</v>
      </c>
    </row>
    <row r="126" spans="1:14" x14ac:dyDescent="0.3">
      <c r="A126">
        <v>106190380</v>
      </c>
      <c r="B126" t="str">
        <v>SOUTHERN CALIFORNIA HOSPITAL AT HOLLYWOOD</v>
      </c>
      <c r="C126" t="str">
        <v>6245 DE LONGPRE AVENUE</v>
      </c>
      <c r="D126" t="str">
        <v>HOLLYWOOD</v>
      </c>
      <c r="E126">
        <v>90028</v>
      </c>
      <c r="F126" t="str">
        <v>District 51</v>
      </c>
      <c r="G126" t="str">
        <v>District 24</v>
      </c>
      <c r="H126" t="str">
        <v>District 30</v>
      </c>
      <c r="I126" t="str">
        <v>District 30</v>
      </c>
      <c r="J126" t="str">
        <v>No</v>
      </c>
      <c r="K126" t="str">
        <v>No</v>
      </c>
      <c r="L126" t="str">
        <v>NA</v>
      </c>
      <c r="M126" t="str">
        <v>General Acute Care Hospital</v>
      </c>
      <c r="N126" t="str">
        <v>Investor - Corporation</v>
      </c>
    </row>
    <row r="127" spans="1:14" x14ac:dyDescent="0.3">
      <c r="A127">
        <v>106190382</v>
      </c>
      <c r="B127" t="str">
        <v>HOLLYWOOD PRESBYTERIAN MEDICAL CENTER</v>
      </c>
      <c r="C127" t="str">
        <v>1300 NORTH VERMONT AVENUE</v>
      </c>
      <c r="D127" t="str">
        <v>LOS ANGELES</v>
      </c>
      <c r="E127">
        <v>90027</v>
      </c>
      <c r="F127" t="str">
        <v>District 52</v>
      </c>
      <c r="G127" t="str">
        <v>District 26</v>
      </c>
      <c r="H127" t="str">
        <v>District 30</v>
      </c>
      <c r="I127" t="str">
        <v>District 30</v>
      </c>
      <c r="J127" t="str">
        <v>No</v>
      </c>
      <c r="K127" t="str">
        <v>No</v>
      </c>
      <c r="L127" t="str">
        <v>NA</v>
      </c>
      <c r="M127" t="str">
        <v>General Acute Care Hospital</v>
      </c>
      <c r="N127" t="str">
        <v>Investor - Partnership</v>
      </c>
    </row>
    <row r="128" spans="1:14" x14ac:dyDescent="0.3">
      <c r="A128">
        <v>106190385</v>
      </c>
      <c r="B128" t="str">
        <v>PROVIDENCE HOLY CROSS MEDICAL CENTER</v>
      </c>
      <c r="C128" t="str">
        <v>15031 RINALDI STREET</v>
      </c>
      <c r="D128" t="str">
        <v>MISSION HILLS</v>
      </c>
      <c r="E128">
        <v>91345</v>
      </c>
      <c r="F128" t="str">
        <v>District 43</v>
      </c>
      <c r="G128" t="str">
        <v>District 20</v>
      </c>
      <c r="H128" t="str">
        <v>District 29</v>
      </c>
      <c r="I128" t="str">
        <v>District 29</v>
      </c>
      <c r="J128" t="str">
        <v>No</v>
      </c>
      <c r="K128" t="str">
        <v>No</v>
      </c>
      <c r="L128" t="str">
        <v>Level II</v>
      </c>
      <c r="M128" t="str">
        <v>General Acute Care Hospital</v>
      </c>
      <c r="N128" t="str">
        <v>Non-Profit Corporation</v>
      </c>
    </row>
    <row r="129" spans="1:14" x14ac:dyDescent="0.3">
      <c r="A129">
        <v>106190392</v>
      </c>
      <c r="B129" t="str">
        <v>PIH HEALTH GOOD SAMARITAN HOSPITAL</v>
      </c>
      <c r="C129" t="str">
        <v>1225 WILSHIRE BOULEVARD</v>
      </c>
      <c r="D129" t="str">
        <v>LOS ANGELES</v>
      </c>
      <c r="E129">
        <v>90017</v>
      </c>
      <c r="F129" t="str">
        <v>District 54</v>
      </c>
      <c r="G129" t="str">
        <v>District 26</v>
      </c>
      <c r="H129" t="str">
        <v>District 34</v>
      </c>
      <c r="I129" t="str">
        <v>District 34</v>
      </c>
      <c r="J129" t="str">
        <v>No</v>
      </c>
      <c r="K129" t="str">
        <v>No</v>
      </c>
      <c r="L129" t="str">
        <v>NA</v>
      </c>
      <c r="M129" t="str">
        <v>General Acute Care Hospital</v>
      </c>
      <c r="N129" t="str">
        <v>Non-Profit Corporation</v>
      </c>
    </row>
    <row r="130" spans="1:14" x14ac:dyDescent="0.3">
      <c r="A130">
        <v>106190400</v>
      </c>
      <c r="B130" t="str">
        <v>HUNTINGTON HOSPITAL</v>
      </c>
      <c r="C130" t="str">
        <v>100 W. CALIFORNIA BOULEVARD</v>
      </c>
      <c r="D130" t="str">
        <v>PASADENA</v>
      </c>
      <c r="E130">
        <v>91105</v>
      </c>
      <c r="F130" t="str">
        <v>District 41</v>
      </c>
      <c r="G130" t="str">
        <v>District 25</v>
      </c>
      <c r="H130" t="str">
        <v>District 28</v>
      </c>
      <c r="I130" t="str">
        <v>District 28</v>
      </c>
      <c r="J130" t="str">
        <v>No</v>
      </c>
      <c r="K130" t="str">
        <v>No</v>
      </c>
      <c r="L130" t="str">
        <v>Level II</v>
      </c>
      <c r="M130" t="str">
        <v>General Acute Care Hospital</v>
      </c>
      <c r="N130" t="str">
        <v>Non-Profit Corporation</v>
      </c>
    </row>
    <row r="131" spans="1:14" x14ac:dyDescent="0.3">
      <c r="A131">
        <v>106190413</v>
      </c>
      <c r="B131" t="str">
        <v>EMANATE HEALTH INTER-COMMUNITY HOSPITAL</v>
      </c>
      <c r="C131" t="str">
        <v>210 W. SAN BERNARDINO ROAD</v>
      </c>
      <c r="D131" t="str">
        <v>COVINA</v>
      </c>
      <c r="E131">
        <v>91723</v>
      </c>
      <c r="F131" t="str">
        <v>District 48</v>
      </c>
      <c r="G131" t="str">
        <v>District 22</v>
      </c>
      <c r="H131" t="str">
        <v>District 31</v>
      </c>
      <c r="I131" t="str">
        <v>District 31</v>
      </c>
      <c r="J131" t="str">
        <v>No</v>
      </c>
      <c r="K131" t="str">
        <v>No</v>
      </c>
      <c r="L131" t="str">
        <v>NA</v>
      </c>
      <c r="M131" t="str">
        <v>General Acute Care Hospital</v>
      </c>
      <c r="N131" t="str">
        <v>Non-Profit Corporation</v>
      </c>
    </row>
    <row r="132" spans="1:14" x14ac:dyDescent="0.3">
      <c r="A132">
        <v>106190422</v>
      </c>
      <c r="B132" t="str">
        <v>TORRANCE MEMORIAL MEDICAL CENTER</v>
      </c>
      <c r="C132" t="str">
        <v>3330 LOMITA BOULEVARD</v>
      </c>
      <c r="D132" t="str">
        <v>TORRANCE</v>
      </c>
      <c r="E132" t="str">
        <v>90505-5073</v>
      </c>
      <c r="F132" t="str">
        <v>District 66</v>
      </c>
      <c r="G132" t="str">
        <v>District 24</v>
      </c>
      <c r="H132" t="str">
        <v>District 36</v>
      </c>
      <c r="I132" t="str">
        <v>District 36</v>
      </c>
      <c r="J132" t="str">
        <v>No</v>
      </c>
      <c r="K132" t="str">
        <v>No</v>
      </c>
      <c r="L132" t="str">
        <v>NA</v>
      </c>
      <c r="M132" t="str">
        <v>General Acute Care Hospital</v>
      </c>
      <c r="N132" t="str">
        <v>Non-Profit Corporation</v>
      </c>
    </row>
    <row r="133" spans="1:14" x14ac:dyDescent="0.3">
      <c r="A133">
        <v>106190429</v>
      </c>
      <c r="B133" t="str">
        <v>KAISER FOUNDATION HOSPITAL - LOS ANGELES</v>
      </c>
      <c r="C133" t="str">
        <v>4867 SUNSET BOULEVARD</v>
      </c>
      <c r="D133" t="str">
        <v>LOS ANGELES</v>
      </c>
      <c r="E133">
        <v>90027</v>
      </c>
      <c r="F133" t="str">
        <v>District 51</v>
      </c>
      <c r="G133" t="str">
        <v>District 26</v>
      </c>
      <c r="H133" t="str">
        <v>District 30</v>
      </c>
      <c r="I133" t="str">
        <v>District 30</v>
      </c>
      <c r="J133" t="str">
        <v>Yes</v>
      </c>
      <c r="K133" t="str">
        <v>No</v>
      </c>
      <c r="L133" t="str">
        <v>NA</v>
      </c>
      <c r="M133" t="str">
        <v>General Acute Care Hospital</v>
      </c>
      <c r="N133" t="str">
        <v>Non-Profit Corporation</v>
      </c>
    </row>
    <row r="134" spans="1:14" x14ac:dyDescent="0.3">
      <c r="A134">
        <v>106190431</v>
      </c>
      <c r="B134" t="str">
        <v>KAISER FOUNDATION HOSPITAL - SOUTH BAY</v>
      </c>
      <c r="C134" t="str">
        <v>25825 SOUTH VERMONT AVENUE</v>
      </c>
      <c r="D134" t="str">
        <v>HARBOR CITY</v>
      </c>
      <c r="E134">
        <v>90710</v>
      </c>
      <c r="F134" t="str">
        <v>District 65</v>
      </c>
      <c r="G134" t="str">
        <v>District 35</v>
      </c>
      <c r="H134" t="str">
        <v>District 44</v>
      </c>
      <c r="I134" t="str">
        <v>District 44</v>
      </c>
      <c r="J134" t="str">
        <v>No</v>
      </c>
      <c r="K134" t="str">
        <v>No</v>
      </c>
      <c r="L134" t="str">
        <v>NA</v>
      </c>
      <c r="M134" t="str">
        <v>General Acute Care Hospital</v>
      </c>
      <c r="N134" t="str">
        <v>Non-Profit Corporation</v>
      </c>
    </row>
    <row r="135" spans="1:14" x14ac:dyDescent="0.3">
      <c r="A135">
        <v>106190432</v>
      </c>
      <c r="B135" t="str">
        <v>KAISER FOUNDATION HOSPITAL - PANORAMA CITY</v>
      </c>
      <c r="C135" t="str">
        <v>13652 CANTARA STREET</v>
      </c>
      <c r="D135" t="str">
        <v>PANORAMA CITY</v>
      </c>
      <c r="E135">
        <v>91402</v>
      </c>
      <c r="F135" t="str">
        <v>District 43</v>
      </c>
      <c r="G135" t="str">
        <v>District 20</v>
      </c>
      <c r="H135" t="str">
        <v>District 29</v>
      </c>
      <c r="I135" t="str">
        <v>District 29</v>
      </c>
      <c r="J135" t="str">
        <v>No</v>
      </c>
      <c r="K135" t="str">
        <v>No</v>
      </c>
      <c r="L135" t="str">
        <v>NA</v>
      </c>
      <c r="M135" t="str">
        <v>General Acute Care Hospital</v>
      </c>
      <c r="N135" t="str">
        <v>Non-Profit Corporation</v>
      </c>
    </row>
    <row r="136" spans="1:14" x14ac:dyDescent="0.3">
      <c r="A136">
        <v>106190434</v>
      </c>
      <c r="B136" t="str">
        <v>KAISER FOUNDATION HOSPITAL - WEST LA</v>
      </c>
      <c r="C136" t="str">
        <v>6041 CADILLAC AVENUE</v>
      </c>
      <c r="D136" t="str">
        <v>LOS ANGELES</v>
      </c>
      <c r="E136">
        <v>90034</v>
      </c>
      <c r="F136" t="str">
        <v>District 55</v>
      </c>
      <c r="G136" t="str">
        <v>District 28</v>
      </c>
      <c r="H136" t="str">
        <v>District 37</v>
      </c>
      <c r="I136" t="str">
        <v>District 37</v>
      </c>
      <c r="J136" t="str">
        <v>No</v>
      </c>
      <c r="K136" t="str">
        <v>No</v>
      </c>
      <c r="L136" t="str">
        <v>NA</v>
      </c>
      <c r="M136" t="str">
        <v>General Acute Care Hospital</v>
      </c>
      <c r="N136" t="str">
        <v>Non-Profit Corporation</v>
      </c>
    </row>
    <row r="137" spans="1:14" x14ac:dyDescent="0.3">
      <c r="A137">
        <v>106190449</v>
      </c>
      <c r="B137" t="str">
        <v>KINDRED HOSPITAL - LA MIRADA</v>
      </c>
      <c r="C137" t="str">
        <v>14900 IMPERIAL HIGHWAY</v>
      </c>
      <c r="D137" t="str">
        <v>LA MIRADA</v>
      </c>
      <c r="E137">
        <v>90638</v>
      </c>
      <c r="F137" t="str">
        <v>District 64</v>
      </c>
      <c r="G137" t="str">
        <v>District 30</v>
      </c>
      <c r="H137" t="str">
        <v>District 38</v>
      </c>
      <c r="I137" t="str">
        <v>District 41</v>
      </c>
      <c r="J137" t="str">
        <v>No</v>
      </c>
      <c r="K137" t="str">
        <v>No</v>
      </c>
      <c r="L137" t="str">
        <v>NA</v>
      </c>
      <c r="M137" t="str">
        <v>General Acute Care Hospital</v>
      </c>
      <c r="N137" t="str">
        <v>Investor - LLC</v>
      </c>
    </row>
    <row r="138" spans="1:14" x14ac:dyDescent="0.3">
      <c r="A138">
        <v>106190458</v>
      </c>
      <c r="B138" t="str">
        <v>KINDRED HOSPITAL - SAN GABRIEL VALLEY</v>
      </c>
      <c r="C138" t="str">
        <v>845 NORTH LARK ELLEN AVENUE</v>
      </c>
      <c r="D138" t="str">
        <v>WEST COVINA</v>
      </c>
      <c r="E138">
        <v>91791</v>
      </c>
      <c r="F138" t="str">
        <v>District 48</v>
      </c>
      <c r="G138" t="str">
        <v>District 22</v>
      </c>
      <c r="H138" t="str">
        <v>District 31</v>
      </c>
      <c r="I138" t="str">
        <v>District 31</v>
      </c>
      <c r="J138" t="str">
        <v>No</v>
      </c>
      <c r="K138" t="str">
        <v>No</v>
      </c>
      <c r="L138" t="str">
        <v>NA</v>
      </c>
      <c r="M138" t="str">
        <v>General Acute Care Hospital</v>
      </c>
      <c r="N138" t="str">
        <v>Investor - LLC</v>
      </c>
    </row>
    <row r="139" spans="1:14" x14ac:dyDescent="0.3">
      <c r="A139">
        <v>106190462</v>
      </c>
      <c r="B139" t="str">
        <v>AURORA LAS ENCINAS HOSPITAL</v>
      </c>
      <c r="C139" t="str">
        <v>2900 EAST DEL MAR BOULEVARD</v>
      </c>
      <c r="D139" t="str">
        <v>PASADENA</v>
      </c>
      <c r="E139">
        <v>91107</v>
      </c>
      <c r="F139" t="str">
        <v>District 41</v>
      </c>
      <c r="G139" t="str">
        <v>District 25</v>
      </c>
      <c r="H139" t="str">
        <v>District 28</v>
      </c>
      <c r="I139" t="str">
        <v>District 28</v>
      </c>
      <c r="J139" t="str">
        <v>No</v>
      </c>
      <c r="K139" t="str">
        <v>No</v>
      </c>
      <c r="L139" t="str">
        <v>NA</v>
      </c>
      <c r="M139" t="str">
        <v>Acute Psychiatric Hospital</v>
      </c>
      <c r="N139" t="str">
        <v>Investor - LLC</v>
      </c>
    </row>
    <row r="140" spans="1:14" x14ac:dyDescent="0.3">
      <c r="A140">
        <v>106190470</v>
      </c>
      <c r="B140" t="str">
        <v>PROVIDENCE LITTLE COMPANY OF MARY MEDICAL CENTER TORRANCE</v>
      </c>
      <c r="C140" t="str">
        <v>4101 TORRANCE BOULEVARD</v>
      </c>
      <c r="D140" t="str">
        <v>TORRANCE</v>
      </c>
      <c r="E140">
        <v>90503</v>
      </c>
      <c r="F140" t="str">
        <v>District 66</v>
      </c>
      <c r="G140" t="str">
        <v>District 24</v>
      </c>
      <c r="H140" t="str">
        <v>District 36</v>
      </c>
      <c r="I140" t="str">
        <v>District 36</v>
      </c>
      <c r="J140" t="str">
        <v>No</v>
      </c>
      <c r="K140" t="str">
        <v>No</v>
      </c>
      <c r="L140" t="str">
        <v>NA</v>
      </c>
      <c r="M140" t="str">
        <v>General Acute Care Hospital</v>
      </c>
      <c r="N140" t="str">
        <v>Non-Profit Corporation</v>
      </c>
    </row>
    <row r="141" spans="1:14" x14ac:dyDescent="0.3">
      <c r="A141">
        <v>106190500</v>
      </c>
      <c r="B141" t="str">
        <v>CEDARS-SINAI MARINA HOSPITAL</v>
      </c>
      <c r="C141" t="str">
        <v>4650 LINCOLN BOULEVARD</v>
      </c>
      <c r="D141" t="str">
        <v>MARINA DEL REY</v>
      </c>
      <c r="E141">
        <v>90292</v>
      </c>
      <c r="F141" t="str">
        <v>District 55</v>
      </c>
      <c r="G141" t="str">
        <v>District 28</v>
      </c>
      <c r="H141" t="str">
        <v>District 36</v>
      </c>
      <c r="I141" t="str">
        <v>District 36</v>
      </c>
      <c r="J141" t="str">
        <v>No</v>
      </c>
      <c r="K141" t="str">
        <v>No</v>
      </c>
      <c r="L141" t="str">
        <v>NA</v>
      </c>
      <c r="M141" t="str">
        <v>General Acute Care Hospital</v>
      </c>
      <c r="N141" t="str">
        <v>Non-Profit Corporation</v>
      </c>
    </row>
    <row r="142" spans="1:14" x14ac:dyDescent="0.3">
      <c r="A142">
        <v>106190517</v>
      </c>
      <c r="B142" t="str">
        <v>PROVIDENCE CEDARS-SINAI TARZANA MEDICAL CENTER</v>
      </c>
      <c r="C142" t="str">
        <v>18321 CLARK STREET</v>
      </c>
      <c r="D142" t="str">
        <v>TARZANA</v>
      </c>
      <c r="E142">
        <v>91356</v>
      </c>
      <c r="F142" t="str">
        <v>District 46</v>
      </c>
      <c r="G142" t="str">
        <v>District 27</v>
      </c>
      <c r="H142" t="str">
        <v>District 32</v>
      </c>
      <c r="I142" t="str">
        <v>District 32</v>
      </c>
      <c r="J142" t="str">
        <v>No</v>
      </c>
      <c r="K142" t="str">
        <v>No</v>
      </c>
      <c r="L142" t="str">
        <v>NA</v>
      </c>
      <c r="M142" t="str">
        <v>General Acute Care Hospital</v>
      </c>
      <c r="N142" t="str">
        <v>Non-Profit Corporation</v>
      </c>
    </row>
    <row r="143" spans="1:14" x14ac:dyDescent="0.3">
      <c r="A143">
        <v>106190521</v>
      </c>
      <c r="B143" t="str">
        <v>MEMORIAL HOSPITAL OF GARDENA</v>
      </c>
      <c r="C143" t="str">
        <v>1145 W. REDONDO BEACH BLVD.</v>
      </c>
      <c r="D143" t="str">
        <v>GARDENA</v>
      </c>
      <c r="E143">
        <v>90247</v>
      </c>
      <c r="F143" t="str">
        <v>District 66</v>
      </c>
      <c r="G143" t="str">
        <v>District 24</v>
      </c>
      <c r="H143" t="str">
        <v>District 43</v>
      </c>
      <c r="I143" t="str">
        <v>District 43</v>
      </c>
      <c r="J143" t="str">
        <v>No</v>
      </c>
      <c r="K143" t="str">
        <v>No</v>
      </c>
      <c r="L143" t="str">
        <v>NA</v>
      </c>
      <c r="M143" t="str">
        <v>General Acute Care Hospital</v>
      </c>
      <c r="N143" t="str">
        <v>Investor - Partnership</v>
      </c>
    </row>
    <row r="144" spans="1:14" x14ac:dyDescent="0.3">
      <c r="A144">
        <v>106190522</v>
      </c>
      <c r="B144" t="str">
        <v>GLENDALE MEMORIAL HOSPITAL AND HEALTH CENTER</v>
      </c>
      <c r="C144" t="str">
        <v>1420 SOUTH CENTRAL AVENUE</v>
      </c>
      <c r="D144" t="str">
        <v>GLENDALE</v>
      </c>
      <c r="E144">
        <v>91204</v>
      </c>
      <c r="F144" t="str">
        <v>District 52</v>
      </c>
      <c r="G144" t="str">
        <v>District 25</v>
      </c>
      <c r="H144" t="str">
        <v>District 30</v>
      </c>
      <c r="I144" t="str">
        <v>District 30</v>
      </c>
      <c r="J144" t="str">
        <v>No</v>
      </c>
      <c r="K144" t="str">
        <v>No</v>
      </c>
      <c r="L144" t="str">
        <v>NA</v>
      </c>
      <c r="M144" t="str">
        <v>General Acute Care Hospital</v>
      </c>
      <c r="N144" t="str">
        <v>Non-Profit Corporation</v>
      </c>
    </row>
    <row r="145" spans="1:14" x14ac:dyDescent="0.3">
      <c r="A145">
        <v>106190524</v>
      </c>
      <c r="B145" t="str">
        <v>MISSION COMMUNITY HOSPITAL - PANORAMA CAMPUS</v>
      </c>
      <c r="C145" t="str">
        <v>14850 ROSCOE BOULEVARD</v>
      </c>
      <c r="D145" t="str">
        <v>PANORAMA CITY</v>
      </c>
      <c r="E145">
        <v>91402</v>
      </c>
      <c r="F145" t="str">
        <v>District 43</v>
      </c>
      <c r="G145" t="str">
        <v>District 20</v>
      </c>
      <c r="H145" t="str">
        <v>District 29</v>
      </c>
      <c r="I145" t="str">
        <v>District 29</v>
      </c>
      <c r="J145" t="str">
        <v>No</v>
      </c>
      <c r="K145" t="str">
        <v>No</v>
      </c>
      <c r="L145" t="str">
        <v>NA</v>
      </c>
      <c r="M145" t="str">
        <v>General Acute Care Hospital</v>
      </c>
      <c r="N145" t="str">
        <v>Investor - LLC</v>
      </c>
    </row>
    <row r="146" spans="1:14" x14ac:dyDescent="0.3">
      <c r="A146">
        <v>106190525</v>
      </c>
      <c r="B146" t="str">
        <v>MEMORIALCARE LONG BEACH MEDICAL CENTER</v>
      </c>
      <c r="C146" t="str">
        <v>2801 ATLANTIC AVENUE</v>
      </c>
      <c r="D146" t="str">
        <v>LONG BEACH</v>
      </c>
      <c r="E146">
        <v>90806</v>
      </c>
      <c r="F146" t="str">
        <v>District 69</v>
      </c>
      <c r="G146" t="str">
        <v>District 33</v>
      </c>
      <c r="H146" t="str">
        <v>District 44</v>
      </c>
      <c r="I146" t="str">
        <v>District 42</v>
      </c>
      <c r="J146" t="str">
        <v>Yes</v>
      </c>
      <c r="K146" t="str">
        <v>No</v>
      </c>
      <c r="L146" t="str">
        <v>Level II &amp; Level II - Ped</v>
      </c>
      <c r="M146" t="str">
        <v>General Acute Care Hospital</v>
      </c>
      <c r="N146" t="str">
        <v>Non-Profit Corporation</v>
      </c>
    </row>
    <row r="147" spans="1:14" x14ac:dyDescent="0.3">
      <c r="A147">
        <v>106190529</v>
      </c>
      <c r="B147" t="str">
        <v>USC ARCADIA HOSPITAL</v>
      </c>
      <c r="C147" t="str">
        <v>300 WEST HUNTINGTON DRIVE</v>
      </c>
      <c r="D147" t="str">
        <v>ARCADIA</v>
      </c>
      <c r="E147">
        <v>91007</v>
      </c>
      <c r="F147" t="str">
        <v>District 49</v>
      </c>
      <c r="G147" t="str">
        <v>District 25</v>
      </c>
      <c r="H147" t="str">
        <v>District 28</v>
      </c>
      <c r="I147" t="str">
        <v>District 28</v>
      </c>
      <c r="J147" t="str">
        <v>No</v>
      </c>
      <c r="K147" t="str">
        <v>No</v>
      </c>
      <c r="L147" t="str">
        <v>NA</v>
      </c>
      <c r="M147" t="str">
        <v>General Acute Care Hospital</v>
      </c>
      <c r="N147" t="str">
        <v>Non-Profit Corporation</v>
      </c>
    </row>
    <row r="148" spans="1:14" x14ac:dyDescent="0.3">
      <c r="A148">
        <v>106190534</v>
      </c>
      <c r="B148" t="str">
        <v>OLYMPIA MEDICAL CENTER</v>
      </c>
      <c r="C148" t="str">
        <v>5900 WEST OLYMPIC BLVD</v>
      </c>
      <c r="D148" t="str">
        <v>LOS ANGELES</v>
      </c>
      <c r="E148">
        <v>90036</v>
      </c>
      <c r="F148" t="str">
        <v>District 55</v>
      </c>
      <c r="G148" t="str">
        <v>District 28</v>
      </c>
      <c r="H148" t="str">
        <v>District 30</v>
      </c>
      <c r="I148" t="str">
        <v>District 30</v>
      </c>
      <c r="J148" t="str">
        <v>No</v>
      </c>
      <c r="K148" t="str">
        <v>No</v>
      </c>
      <c r="L148" t="str">
        <v>NA</v>
      </c>
      <c r="M148" t="str">
        <v>General Acute Care Hospital</v>
      </c>
      <c r="N148" t="str">
        <v>NA</v>
      </c>
    </row>
    <row r="149" spans="1:14" x14ac:dyDescent="0.3">
      <c r="A149">
        <v>106190541</v>
      </c>
      <c r="B149" t="str">
        <v>MONROVIA MEMORIAL HOSPITAL</v>
      </c>
      <c r="C149" t="str">
        <v>323 SOUTH HELIOTROPE AVENUE</v>
      </c>
      <c r="D149" t="str">
        <v>MONROVIA</v>
      </c>
      <c r="E149">
        <v>91016</v>
      </c>
      <c r="F149" t="str">
        <v>District 41</v>
      </c>
      <c r="G149" t="str">
        <v>District 25</v>
      </c>
      <c r="H149" t="str">
        <v>District 31</v>
      </c>
      <c r="I149" t="str">
        <v>District 31</v>
      </c>
      <c r="J149" t="str">
        <v>No</v>
      </c>
      <c r="K149" t="str">
        <v>No</v>
      </c>
      <c r="L149" t="str">
        <v>NA</v>
      </c>
      <c r="M149" t="str">
        <v>General Acute Care Hospital</v>
      </c>
      <c r="N149" t="str">
        <v>Investor - LLC</v>
      </c>
    </row>
    <row r="150" spans="1:14" x14ac:dyDescent="0.3">
      <c r="A150">
        <v>106190547</v>
      </c>
      <c r="B150" t="str">
        <v>MONTEREY PARK HOSPITAL</v>
      </c>
      <c r="C150" t="str">
        <v>900 SOUTH ATLANTIC BOULEVARD</v>
      </c>
      <c r="D150" t="str">
        <v>MONTEREY PARK</v>
      </c>
      <c r="E150" t="str">
        <v>91754-4780</v>
      </c>
      <c r="F150" t="str">
        <v>District 49</v>
      </c>
      <c r="G150" t="str">
        <v>District 25</v>
      </c>
      <c r="H150" t="str">
        <v>District 28</v>
      </c>
      <c r="I150" t="str">
        <v>District 28</v>
      </c>
      <c r="J150" t="str">
        <v>No</v>
      </c>
      <c r="K150" t="str">
        <v>No</v>
      </c>
      <c r="L150" t="str">
        <v>NA</v>
      </c>
      <c r="M150" t="str">
        <v>General Acute Care Hospital</v>
      </c>
      <c r="N150" t="str">
        <v>Investor - Partnership</v>
      </c>
    </row>
    <row r="151" spans="1:14" x14ac:dyDescent="0.3">
      <c r="A151">
        <v>106190552</v>
      </c>
      <c r="B151" t="str">
        <v>MOTION PICTURE AND TELEVISION HOSPITAL</v>
      </c>
      <c r="C151" t="str">
        <v>23388 MULHOLLAND DRIVE</v>
      </c>
      <c r="D151" t="str">
        <v>WOODLAND HILLS</v>
      </c>
      <c r="E151">
        <v>91364</v>
      </c>
      <c r="F151" t="str">
        <v>District 46</v>
      </c>
      <c r="G151" t="str">
        <v>District 27</v>
      </c>
      <c r="H151" t="str">
        <v>District 32</v>
      </c>
      <c r="I151" t="str">
        <v>District 26</v>
      </c>
      <c r="J151" t="str">
        <v>No</v>
      </c>
      <c r="K151" t="str">
        <v>No</v>
      </c>
      <c r="L151" t="str">
        <v>NA</v>
      </c>
      <c r="M151" t="str">
        <v>Acute Psychiatric Hospital</v>
      </c>
      <c r="N151" t="str">
        <v>Non-Profit Corporation</v>
      </c>
    </row>
    <row r="152" spans="1:14" x14ac:dyDescent="0.3">
      <c r="A152">
        <v>106190555</v>
      </c>
      <c r="B152" t="str">
        <v>CEDARS-SINAI MEDICAL CENTER</v>
      </c>
      <c r="C152" t="str">
        <v>8700 BEVERLY BOULEVARD</v>
      </c>
      <c r="D152" t="str">
        <v>LOS ANGELES</v>
      </c>
      <c r="E152">
        <v>90048</v>
      </c>
      <c r="F152" t="str">
        <v>District 55</v>
      </c>
      <c r="G152" t="str">
        <v>District 24</v>
      </c>
      <c r="H152" t="str">
        <v>District 30</v>
      </c>
      <c r="I152" t="str">
        <v>District 30</v>
      </c>
      <c r="J152" t="str">
        <v>Yes</v>
      </c>
      <c r="K152" t="str">
        <v>No</v>
      </c>
      <c r="L152" t="str">
        <v>Level I &amp; Level II - Ped</v>
      </c>
      <c r="M152" t="str">
        <v>General Acute Care Hospital</v>
      </c>
      <c r="N152" t="str">
        <v>Non-Profit Corporation</v>
      </c>
    </row>
    <row r="153" spans="1:14" x14ac:dyDescent="0.3">
      <c r="A153">
        <v>106190568</v>
      </c>
      <c r="B153" t="str">
        <v>NORTHRIDGE HOSPITAL MEDICAL CENTER</v>
      </c>
      <c r="C153" t="str">
        <v>18300 ROSCOE BOULEVARD</v>
      </c>
      <c r="D153" t="str">
        <v>NORTHRIDGE</v>
      </c>
      <c r="E153">
        <v>91325</v>
      </c>
      <c r="F153" t="str">
        <v>District 46</v>
      </c>
      <c r="G153" t="str">
        <v>District 20</v>
      </c>
      <c r="H153" t="str">
        <v>District 29</v>
      </c>
      <c r="I153" t="str">
        <v>District 27</v>
      </c>
      <c r="J153" t="str">
        <v>No</v>
      </c>
      <c r="K153" t="str">
        <v>No</v>
      </c>
      <c r="L153" t="str">
        <v>Level II &amp; Level II - Ped</v>
      </c>
      <c r="M153" t="str">
        <v>General Acute Care Hospital</v>
      </c>
      <c r="N153" t="str">
        <v>Non-Profit Corporation</v>
      </c>
    </row>
    <row r="154" spans="1:14" x14ac:dyDescent="0.3">
      <c r="A154">
        <v>106190570</v>
      </c>
      <c r="B154" t="str">
        <v>NORWALK COMMUNITY HOSPITAL</v>
      </c>
      <c r="C154" t="str">
        <v>13222 BLOOMFIELD AVENUE</v>
      </c>
      <c r="D154" t="str">
        <v>NORWALK</v>
      </c>
      <c r="E154">
        <v>90650</v>
      </c>
      <c r="F154" t="str">
        <v>District 64</v>
      </c>
      <c r="G154" t="str">
        <v>District 30</v>
      </c>
      <c r="H154" t="str">
        <v>District 38</v>
      </c>
      <c r="I154" t="str">
        <v>District 41</v>
      </c>
      <c r="J154" t="str">
        <v>No</v>
      </c>
      <c r="K154" t="str">
        <v>No</v>
      </c>
      <c r="L154" t="str">
        <v>NA</v>
      </c>
      <c r="M154" t="str">
        <v>General Acute Care Hospital</v>
      </c>
      <c r="N154" t="str">
        <v>Investor - Corporation</v>
      </c>
    </row>
    <row r="155" spans="1:14" x14ac:dyDescent="0.3">
      <c r="A155">
        <v>106190587</v>
      </c>
      <c r="B155" t="str">
        <v>COLLEGE MEDICAL CENTER</v>
      </c>
      <c r="C155" t="str">
        <v>2776 PACIFIC AVENUE</v>
      </c>
      <c r="D155" t="str">
        <v>LONG BEACH</v>
      </c>
      <c r="E155">
        <v>90806</v>
      </c>
      <c r="F155" t="str">
        <v>District 69</v>
      </c>
      <c r="G155" t="str">
        <v>District 33</v>
      </c>
      <c r="H155" t="str">
        <v>District 44</v>
      </c>
      <c r="I155" t="str">
        <v>District 42</v>
      </c>
      <c r="J155" t="str">
        <v>No</v>
      </c>
      <c r="K155" t="str">
        <v>No</v>
      </c>
      <c r="L155" t="str">
        <v>NA</v>
      </c>
      <c r="M155" t="str">
        <v>General Acute Care Hospital</v>
      </c>
      <c r="N155" t="str">
        <v>Investor - LLC</v>
      </c>
    </row>
    <row r="156" spans="1:14" x14ac:dyDescent="0.3">
      <c r="A156">
        <v>106190599</v>
      </c>
      <c r="B156" t="str">
        <v>KINDRED HOSPITAL PARAMOUNT</v>
      </c>
      <c r="C156" t="str">
        <v>16453 COLORADO AVENUE</v>
      </c>
      <c r="D156" t="str">
        <v>PARAMOUNT</v>
      </c>
      <c r="E156">
        <v>90723</v>
      </c>
      <c r="F156" t="str">
        <v>District 62</v>
      </c>
      <c r="G156" t="str">
        <v>District 33</v>
      </c>
      <c r="H156" t="str">
        <v>District 44</v>
      </c>
      <c r="I156" t="str">
        <v>District 44</v>
      </c>
      <c r="J156" t="str">
        <v>No</v>
      </c>
      <c r="K156" t="str">
        <v>No</v>
      </c>
      <c r="L156" t="str">
        <v>NA</v>
      </c>
      <c r="M156" t="str">
        <v>General Acute Care Hospital</v>
      </c>
      <c r="N156" t="str">
        <v>Investor - LLC</v>
      </c>
    </row>
    <row r="157" spans="1:14" x14ac:dyDescent="0.3">
      <c r="A157">
        <v>106190630</v>
      </c>
      <c r="B157" t="str">
        <v>POMONA VALLEY HOSPITAL MEDICAL CENTER</v>
      </c>
      <c r="C157" t="str">
        <v>1798 NORTH GAREY AVENUE</v>
      </c>
      <c r="D157" t="str">
        <v>POMONA</v>
      </c>
      <c r="E157">
        <v>91767</v>
      </c>
      <c r="F157" t="str">
        <v>District 53</v>
      </c>
      <c r="G157" t="str">
        <v>District 22</v>
      </c>
      <c r="H157" t="str">
        <v>District 35</v>
      </c>
      <c r="I157" t="str">
        <v>District 35</v>
      </c>
      <c r="J157" t="str">
        <v>No</v>
      </c>
      <c r="K157" t="str">
        <v>No</v>
      </c>
      <c r="L157" t="str">
        <v>Level II</v>
      </c>
      <c r="M157" t="str">
        <v>General Acute Care Hospital</v>
      </c>
      <c r="N157" t="str">
        <v>Non-Profit Corporation</v>
      </c>
    </row>
    <row r="158" spans="1:14" x14ac:dyDescent="0.3">
      <c r="A158">
        <v>106190631</v>
      </c>
      <c r="B158" t="str">
        <v>PIH HEALTH WHITTIER HOSPITAL</v>
      </c>
      <c r="C158" t="str">
        <v>12401 WASHINGTON BLVD.</v>
      </c>
      <c r="D158" t="str">
        <v>WHITTIER</v>
      </c>
      <c r="E158">
        <v>90602</v>
      </c>
      <c r="F158" t="str">
        <v>District 56</v>
      </c>
      <c r="G158" t="str">
        <v>District 30</v>
      </c>
      <c r="H158" t="str">
        <v>District 38</v>
      </c>
      <c r="I158" t="str">
        <v>District 41</v>
      </c>
      <c r="J158" t="str">
        <v>No</v>
      </c>
      <c r="K158" t="str">
        <v>No</v>
      </c>
      <c r="L158" t="str">
        <v>NA</v>
      </c>
      <c r="M158" t="str">
        <v>General Acute Care Hospital</v>
      </c>
      <c r="N158" t="str">
        <v>Non-Profit Corporation</v>
      </c>
    </row>
    <row r="159" spans="1:14" x14ac:dyDescent="0.3">
      <c r="A159">
        <v>106190636</v>
      </c>
      <c r="B159" t="str">
        <v>EMANATE HEALTH QUEEN OF THE VALLEY HOSPITAL</v>
      </c>
      <c r="C159" t="str">
        <v>1115 SOUTH SUNSET AVENUE</v>
      </c>
      <c r="D159" t="str">
        <v>WEST COVINA</v>
      </c>
      <c r="E159">
        <v>91790</v>
      </c>
      <c r="F159" t="str">
        <v>District 48</v>
      </c>
      <c r="G159" t="str">
        <v>District 22</v>
      </c>
      <c r="H159" t="str">
        <v>District 31</v>
      </c>
      <c r="I159" t="str">
        <v>District 31</v>
      </c>
      <c r="J159" t="str">
        <v>No</v>
      </c>
      <c r="K159" t="str">
        <v>No</v>
      </c>
      <c r="L159" t="str">
        <v>NA</v>
      </c>
      <c r="M159" t="str">
        <v>General Acute Care Hospital</v>
      </c>
      <c r="N159" t="str">
        <v>Non-Profit Corporation</v>
      </c>
    </row>
    <row r="160" spans="1:14" x14ac:dyDescent="0.3">
      <c r="A160">
        <v>106190646</v>
      </c>
      <c r="B160" t="str">
        <v>KAISER FOUNDATION HOSPITAL - MENTAL HEALTH CENTER D/P APH</v>
      </c>
      <c r="C160" t="str">
        <v>765 COLLEGE STREET</v>
      </c>
      <c r="D160" t="str">
        <v>LOS ANGELES</v>
      </c>
      <c r="E160">
        <v>90012</v>
      </c>
      <c r="F160" t="str">
        <v>District 54</v>
      </c>
      <c r="G160" t="str">
        <v>District 26</v>
      </c>
      <c r="H160" t="str">
        <v>District 34</v>
      </c>
      <c r="I160" t="str">
        <v>District 34</v>
      </c>
      <c r="J160" t="str">
        <v>No</v>
      </c>
      <c r="K160" t="str">
        <v>No</v>
      </c>
      <c r="L160" t="str">
        <v>NA</v>
      </c>
      <c r="M160" t="str">
        <v>General Acute Care Hospital</v>
      </c>
      <c r="N160" t="str">
        <v>Non-Profit Corporation</v>
      </c>
    </row>
    <row r="161" spans="1:14" x14ac:dyDescent="0.3">
      <c r="A161">
        <v>106190661</v>
      </c>
      <c r="B161" t="str">
        <v>L.A. DOWNTOWN MEDICAL CENTER</v>
      </c>
      <c r="C161" t="str">
        <v>1711 WEST TEMPLE STREET</v>
      </c>
      <c r="D161" t="str">
        <v>LOS ANGELES</v>
      </c>
      <c r="E161">
        <v>90026</v>
      </c>
      <c r="F161" t="str">
        <v>District 54</v>
      </c>
      <c r="G161" t="str">
        <v>District 26</v>
      </c>
      <c r="H161" t="str">
        <v>District 34</v>
      </c>
      <c r="I161" t="str">
        <v>District 34</v>
      </c>
      <c r="J161" t="str">
        <v>No</v>
      </c>
      <c r="K161" t="str">
        <v>No</v>
      </c>
      <c r="L161" t="str">
        <v>NA</v>
      </c>
      <c r="M161" t="str">
        <v>General Acute Care Hospital</v>
      </c>
      <c r="N161" t="str">
        <v>Investor - Corporation</v>
      </c>
    </row>
    <row r="162" spans="1:14" x14ac:dyDescent="0.3">
      <c r="A162">
        <v>106190673</v>
      </c>
      <c r="B162" t="str">
        <v>SAN DIMAS COMMUNITY HOSPITAL</v>
      </c>
      <c r="C162" t="str">
        <v>1350 WEST COVINA BOULEVARD</v>
      </c>
      <c r="D162" t="str">
        <v>SAN DIMAS</v>
      </c>
      <c r="E162">
        <v>91773</v>
      </c>
      <c r="F162" t="str">
        <v>District 41</v>
      </c>
      <c r="G162" t="str">
        <v>District 22</v>
      </c>
      <c r="H162" t="str">
        <v>District 31</v>
      </c>
      <c r="I162" t="str">
        <v>District 31</v>
      </c>
      <c r="J162" t="str">
        <v>No</v>
      </c>
      <c r="K162" t="str">
        <v>No</v>
      </c>
      <c r="L162" t="str">
        <v>NA</v>
      </c>
      <c r="M162" t="str">
        <v>General Acute Care Hospital</v>
      </c>
      <c r="N162" t="str">
        <v>Investor - LLC</v>
      </c>
    </row>
    <row r="163" spans="1:14" x14ac:dyDescent="0.3">
      <c r="A163">
        <v>106190680</v>
      </c>
      <c r="B163" t="str">
        <v>PROVIDENCE LITTLE COMPANY OF MARY MC - SAN PEDRO</v>
      </c>
      <c r="C163" t="str">
        <v>1300 WEST SEVENTH STREET</v>
      </c>
      <c r="D163" t="str">
        <v>SAN PEDRO</v>
      </c>
      <c r="E163">
        <v>90732</v>
      </c>
      <c r="F163" t="str">
        <v>District 66</v>
      </c>
      <c r="G163" t="str">
        <v>District 35</v>
      </c>
      <c r="H163" t="str">
        <v>District 44</v>
      </c>
      <c r="I163" t="str">
        <v>District 44</v>
      </c>
      <c r="J163" t="str">
        <v>No</v>
      </c>
      <c r="K163" t="str">
        <v>No</v>
      </c>
      <c r="L163" t="str">
        <v>NA</v>
      </c>
      <c r="M163" t="str">
        <v>General Acute Care Hospital</v>
      </c>
      <c r="N163" t="str">
        <v>Non-Profit Corporation</v>
      </c>
    </row>
    <row r="164" spans="1:14" x14ac:dyDescent="0.3">
      <c r="A164">
        <v>106190681</v>
      </c>
      <c r="B164" t="str">
        <v>DOCS SURGICAL HOSPITAL</v>
      </c>
      <c r="C164" t="str">
        <v>6000 SAN VICENTE BOULEVARD</v>
      </c>
      <c r="D164" t="str">
        <v>LOS ANGELES</v>
      </c>
      <c r="E164">
        <v>90036</v>
      </c>
      <c r="F164" t="str">
        <v>District 55</v>
      </c>
      <c r="G164" t="str">
        <v>District 28</v>
      </c>
      <c r="H164" t="str">
        <v>District 37</v>
      </c>
      <c r="I164" t="str">
        <v>District 37</v>
      </c>
      <c r="J164" t="str">
        <v>No</v>
      </c>
      <c r="K164" t="str">
        <v>No</v>
      </c>
      <c r="L164" t="str">
        <v>NA</v>
      </c>
      <c r="M164" t="str">
        <v>General Acute Care Hospital</v>
      </c>
      <c r="N164" t="str">
        <v>Investor - LLC</v>
      </c>
    </row>
    <row r="165" spans="1:14" x14ac:dyDescent="0.3">
      <c r="A165">
        <v>106190687</v>
      </c>
      <c r="B165" t="str">
        <v>SANTA MONICA - UCLA MEDICAL CENTER AND ORTHOPAEDIC HOSPITAL</v>
      </c>
      <c r="C165" t="str">
        <v>1250 16TH STREET</v>
      </c>
      <c r="D165" t="str">
        <v>SANTA MONICA</v>
      </c>
      <c r="E165">
        <v>90404</v>
      </c>
      <c r="F165" t="str">
        <v>District 51</v>
      </c>
      <c r="G165" t="str">
        <v>District 24</v>
      </c>
      <c r="H165" t="str">
        <v>District 36</v>
      </c>
      <c r="I165" t="str">
        <v>District 36</v>
      </c>
      <c r="J165" t="str">
        <v>Yes</v>
      </c>
      <c r="K165" t="str">
        <v>No</v>
      </c>
      <c r="L165" t="str">
        <v>NA</v>
      </c>
      <c r="M165" t="str">
        <v>General Acute Care Hospital</v>
      </c>
      <c r="N165" t="str">
        <v>University of California</v>
      </c>
    </row>
    <row r="166" spans="1:14" x14ac:dyDescent="0.3">
      <c r="A166">
        <v>106190696</v>
      </c>
      <c r="B166" t="str">
        <v>PACIFICA HOSPITAL OF THE VALLEY</v>
      </c>
      <c r="C166" t="str">
        <v>9449 SAN FERNANDO ROAD</v>
      </c>
      <c r="D166" t="str">
        <v>SUN VALLEY</v>
      </c>
      <c r="E166">
        <v>91352</v>
      </c>
      <c r="F166" t="str">
        <v>District 43</v>
      </c>
      <c r="G166" t="str">
        <v>District 20</v>
      </c>
      <c r="H166" t="str">
        <v>District 29</v>
      </c>
      <c r="I166" t="str">
        <v>District 29</v>
      </c>
      <c r="J166" t="str">
        <v>No</v>
      </c>
      <c r="K166" t="str">
        <v>No</v>
      </c>
      <c r="L166" t="str">
        <v>NA</v>
      </c>
      <c r="M166" t="str">
        <v>General Acute Care Hospital</v>
      </c>
      <c r="N166" t="str">
        <v>Investor - Corporation</v>
      </c>
    </row>
    <row r="167" spans="1:14" x14ac:dyDescent="0.3">
      <c r="A167">
        <v>106190708</v>
      </c>
      <c r="B167" t="str">
        <v>SHERMAN OAKS HOSPITAL</v>
      </c>
      <c r="C167" t="str">
        <v>4929 VAN NUYS BOULEVARD</v>
      </c>
      <c r="D167" t="str">
        <v>SHERMAN OAKS</v>
      </c>
      <c r="E167">
        <v>91403</v>
      </c>
      <c r="F167" t="str">
        <v>District 44</v>
      </c>
      <c r="G167" t="str">
        <v>District 27</v>
      </c>
      <c r="H167" t="str">
        <v>District 32</v>
      </c>
      <c r="I167" t="str">
        <v>District 32</v>
      </c>
      <c r="J167" t="str">
        <v>No</v>
      </c>
      <c r="K167" t="str">
        <v>No</v>
      </c>
      <c r="L167" t="str">
        <v>NA</v>
      </c>
      <c r="M167" t="str">
        <v>General Acute Care Hospital</v>
      </c>
      <c r="N167" t="str">
        <v>Non-Profit Corporation</v>
      </c>
    </row>
    <row r="168" spans="1:14" x14ac:dyDescent="0.3">
      <c r="A168">
        <v>106190754</v>
      </c>
      <c r="B168" t="str">
        <v>ST. FRANCIS MEDICAL CENTER</v>
      </c>
      <c r="C168" t="str">
        <v>3630 E. IMPERIAL HIGHWAY</v>
      </c>
      <c r="D168" t="str">
        <v>LYNWOOD</v>
      </c>
      <c r="E168">
        <v>90262</v>
      </c>
      <c r="F168" t="str">
        <v>District 62</v>
      </c>
      <c r="G168" t="str">
        <v>District 33</v>
      </c>
      <c r="H168" t="str">
        <v>District 44</v>
      </c>
      <c r="I168" t="str">
        <v>District 44</v>
      </c>
      <c r="J168" t="str">
        <v>No</v>
      </c>
      <c r="K168" t="str">
        <v>No</v>
      </c>
      <c r="L168" t="str">
        <v>Level II</v>
      </c>
      <c r="M168" t="str">
        <v>General Acute Care Hospital</v>
      </c>
      <c r="N168" t="str">
        <v>Investor - Individual</v>
      </c>
    </row>
    <row r="169" spans="1:14" x14ac:dyDescent="0.3">
      <c r="A169">
        <v>106190756</v>
      </c>
      <c r="B169" t="str">
        <v>SAINT JOHN'S HEALTH CENTER</v>
      </c>
      <c r="C169" t="str">
        <v>2121 SANTA MONICA BLVD.</v>
      </c>
      <c r="D169" t="str">
        <v>SANTA MONICA</v>
      </c>
      <c r="E169">
        <v>90404</v>
      </c>
      <c r="F169" t="str">
        <v>District 51</v>
      </c>
      <c r="G169" t="str">
        <v>District 24</v>
      </c>
      <c r="H169" t="str">
        <v>District 36</v>
      </c>
      <c r="I169" t="str">
        <v>District 36</v>
      </c>
      <c r="J169" t="str">
        <v>No</v>
      </c>
      <c r="K169" t="str">
        <v>No</v>
      </c>
      <c r="L169" t="str">
        <v>NA</v>
      </c>
      <c r="M169" t="str">
        <v>General Acute Care Hospital</v>
      </c>
      <c r="N169" t="str">
        <v>Non-Profit Corporation</v>
      </c>
    </row>
    <row r="170" spans="1:14" x14ac:dyDescent="0.3">
      <c r="A170">
        <v>106190758</v>
      </c>
      <c r="B170" t="str">
        <v>PROVIDENCE SAINT JOSEPH MEDICAL CENTER</v>
      </c>
      <c r="C170" t="str">
        <v>501 S BUENA VISTA STREET</v>
      </c>
      <c r="D170" t="str">
        <v>BURBANK</v>
      </c>
      <c r="E170" t="str">
        <v>91505-4809</v>
      </c>
      <c r="F170" t="str">
        <v>District 44</v>
      </c>
      <c r="G170" t="str">
        <v>District 20</v>
      </c>
      <c r="H170" t="str">
        <v>District 30</v>
      </c>
      <c r="I170" t="str">
        <v>District 30</v>
      </c>
      <c r="J170" t="str">
        <v>No</v>
      </c>
      <c r="K170" t="str">
        <v>No</v>
      </c>
      <c r="L170" t="str">
        <v>NA</v>
      </c>
      <c r="M170" t="str">
        <v>General Acute Care Hospital</v>
      </c>
      <c r="N170" t="str">
        <v>Non-Profit Corporation</v>
      </c>
    </row>
    <row r="171" spans="1:14" x14ac:dyDescent="0.3">
      <c r="A171">
        <v>106190766</v>
      </c>
      <c r="B171" t="str">
        <v>COAST PLAZA HOSPITAL</v>
      </c>
      <c r="C171" t="str">
        <v>13100 STUDEBAKER ROAD</v>
      </c>
      <c r="D171" t="str">
        <v>NORWALK</v>
      </c>
      <c r="E171">
        <v>90650</v>
      </c>
      <c r="F171" t="str">
        <v>District 64</v>
      </c>
      <c r="G171" t="str">
        <v>District 30</v>
      </c>
      <c r="H171" t="str">
        <v>District 38</v>
      </c>
      <c r="I171" t="str">
        <v>District 41</v>
      </c>
      <c r="J171" t="str">
        <v>No</v>
      </c>
      <c r="K171" t="str">
        <v>No</v>
      </c>
      <c r="L171" t="str">
        <v>NA</v>
      </c>
      <c r="M171" t="str">
        <v>General Acute Care Hospital</v>
      </c>
      <c r="N171" t="str">
        <v>Investor - LLC</v>
      </c>
    </row>
    <row r="172" spans="1:14" x14ac:dyDescent="0.3">
      <c r="A172">
        <v>106190782</v>
      </c>
      <c r="B172" t="str">
        <v>TARZANA TREATMENT CENTER</v>
      </c>
      <c r="C172" t="str">
        <v>18646 OXNARD STREET</v>
      </c>
      <c r="D172" t="str">
        <v>TARZANA</v>
      </c>
      <c r="E172">
        <v>91356</v>
      </c>
      <c r="F172" t="str">
        <v>District 46</v>
      </c>
      <c r="G172" t="str">
        <v>District 27</v>
      </c>
      <c r="H172" t="str">
        <v>District 32</v>
      </c>
      <c r="I172" t="str">
        <v>District 32</v>
      </c>
      <c r="J172" t="str">
        <v>No</v>
      </c>
      <c r="K172" t="str">
        <v>No</v>
      </c>
      <c r="L172" t="str">
        <v>NA</v>
      </c>
      <c r="M172" t="str">
        <v>Acute Psychiatric Hospital</v>
      </c>
      <c r="N172" t="str">
        <v>Non-Profit Corporation</v>
      </c>
    </row>
    <row r="173" spans="1:14" x14ac:dyDescent="0.3">
      <c r="A173">
        <v>106190796</v>
      </c>
      <c r="B173" t="str">
        <v>RONALD REAGAN UCLA MEDICAL CENTER</v>
      </c>
      <c r="C173" t="str">
        <v>757 WESTWOOD PLAZA</v>
      </c>
      <c r="D173" t="str">
        <v>LOS ANGELES</v>
      </c>
      <c r="E173">
        <v>90095</v>
      </c>
      <c r="F173" t="str">
        <v>District 51</v>
      </c>
      <c r="G173" t="str">
        <v>District 24</v>
      </c>
      <c r="H173" t="str">
        <v>District 36</v>
      </c>
      <c r="I173" t="str">
        <v>District 36</v>
      </c>
      <c r="J173" t="str">
        <v>Yes</v>
      </c>
      <c r="K173" t="str">
        <v>No</v>
      </c>
      <c r="L173" t="str">
        <v>Level I &amp; Level I - Ped</v>
      </c>
      <c r="M173" t="str">
        <v>General Acute Care Hospital</v>
      </c>
      <c r="N173" t="str">
        <v>University of California</v>
      </c>
    </row>
    <row r="174" spans="1:14" x14ac:dyDescent="0.3">
      <c r="A174">
        <v>106190812</v>
      </c>
      <c r="B174" t="str">
        <v>VALLEY PRESBYTERIAN HOSPITAL</v>
      </c>
      <c r="C174" t="str">
        <v>15107 VANOWEN STREET</v>
      </c>
      <c r="D174" t="str">
        <v>VAN NUYS</v>
      </c>
      <c r="E174">
        <v>91405</v>
      </c>
      <c r="F174" t="str">
        <v>District 46</v>
      </c>
      <c r="G174" t="str">
        <v>District 20</v>
      </c>
      <c r="H174" t="str">
        <v>District 29</v>
      </c>
      <c r="I174" t="str">
        <v>District 29</v>
      </c>
      <c r="J174" t="str">
        <v>No</v>
      </c>
      <c r="K174" t="str">
        <v>No</v>
      </c>
      <c r="L174" t="str">
        <v>NA</v>
      </c>
      <c r="M174" t="str">
        <v>General Acute Care Hospital</v>
      </c>
      <c r="N174" t="str">
        <v>Non-Profit Corporation</v>
      </c>
    </row>
    <row r="175" spans="1:14" x14ac:dyDescent="0.3">
      <c r="A175">
        <v>106190818</v>
      </c>
      <c r="B175" t="str">
        <v>USC VERDUGO HILLS HOSPITAL</v>
      </c>
      <c r="C175" t="str">
        <v>1812 VERDUGO BOULEVARD</v>
      </c>
      <c r="D175" t="str">
        <v>GLENDALE</v>
      </c>
      <c r="E175">
        <v>91208</v>
      </c>
      <c r="F175" t="str">
        <v>District 44</v>
      </c>
      <c r="G175" t="str">
        <v>District 25</v>
      </c>
      <c r="H175" t="str">
        <v>District 30</v>
      </c>
      <c r="I175" t="str">
        <v>District 30</v>
      </c>
      <c r="J175" t="str">
        <v>No</v>
      </c>
      <c r="K175" t="str">
        <v>No</v>
      </c>
      <c r="L175" t="str">
        <v>NA</v>
      </c>
      <c r="M175" t="str">
        <v>General Acute Care Hospital</v>
      </c>
      <c r="N175" t="str">
        <v>Non-Profit Corporation</v>
      </c>
    </row>
    <row r="176" spans="1:14" x14ac:dyDescent="0.3">
      <c r="A176">
        <v>106190857</v>
      </c>
      <c r="B176" t="str">
        <v>WEST COVINA MEDICAL CENTER</v>
      </c>
      <c r="C176" t="str">
        <v>725 SOUTH ORANGE AVENUE</v>
      </c>
      <c r="D176" t="str">
        <v>WEST COVINA</v>
      </c>
      <c r="E176">
        <v>91790</v>
      </c>
      <c r="F176" t="str">
        <v>District 48</v>
      </c>
      <c r="G176" t="str">
        <v>District 22</v>
      </c>
      <c r="H176" t="str">
        <v>District 31</v>
      </c>
      <c r="I176" t="str">
        <v>District 31</v>
      </c>
      <c r="J176" t="str">
        <v>No</v>
      </c>
      <c r="K176" t="str">
        <v>No</v>
      </c>
      <c r="L176" t="str">
        <v>NA</v>
      </c>
      <c r="M176" t="str">
        <v>General Acute Care Hospital</v>
      </c>
      <c r="N176" t="str">
        <v>Investor - Corporation</v>
      </c>
    </row>
    <row r="177" spans="1:14" x14ac:dyDescent="0.3">
      <c r="A177">
        <v>106190859</v>
      </c>
      <c r="B177" t="str">
        <v>UCLA WEST VALLEY MEDICAL CENTER</v>
      </c>
      <c r="C177" t="str">
        <v>7300 MEDICAL CENTER DRIVE, BLDG A</v>
      </c>
      <c r="D177" t="str">
        <v>WEST HILLS</v>
      </c>
      <c r="E177">
        <v>91307</v>
      </c>
      <c r="F177" t="str">
        <v>District 46</v>
      </c>
      <c r="G177" t="str">
        <v>District 27</v>
      </c>
      <c r="H177" t="str">
        <v>District 32</v>
      </c>
      <c r="I177" t="str">
        <v>District 26</v>
      </c>
      <c r="J177" t="str">
        <v>No</v>
      </c>
      <c r="K177" t="str">
        <v>No</v>
      </c>
      <c r="L177" t="str">
        <v>NA</v>
      </c>
      <c r="M177" t="str">
        <v>General Acute Care Hospital</v>
      </c>
      <c r="N177" t="str">
        <v>University of California</v>
      </c>
    </row>
    <row r="178" spans="1:14" x14ac:dyDescent="0.3">
      <c r="A178">
        <v>106190878</v>
      </c>
      <c r="B178" t="str">
        <v>ADVENTIST HEALTH WHITE MEMORIAL</v>
      </c>
      <c r="C178" t="str">
        <v>1720 E. CESAR E. CHAVEZ AVENUE</v>
      </c>
      <c r="D178" t="str">
        <v>LOS ANGELES</v>
      </c>
      <c r="E178">
        <v>90033</v>
      </c>
      <c r="F178" t="str">
        <v>District 54</v>
      </c>
      <c r="G178" t="str">
        <v>District 26</v>
      </c>
      <c r="H178" t="str">
        <v>District 34</v>
      </c>
      <c r="I178" t="str">
        <v>District 34</v>
      </c>
      <c r="J178" t="str">
        <v>Yes</v>
      </c>
      <c r="K178" t="str">
        <v>No</v>
      </c>
      <c r="L178" t="str">
        <v>NA</v>
      </c>
      <c r="M178" t="str">
        <v>General Acute Care Hospital</v>
      </c>
      <c r="N178" t="str">
        <v>Non-Profit Corporation</v>
      </c>
    </row>
    <row r="179" spans="1:14" x14ac:dyDescent="0.3">
      <c r="A179">
        <v>106190883</v>
      </c>
      <c r="B179" t="str">
        <v>WHITTIER HOSPITAL MEDICAL CENTER</v>
      </c>
      <c r="C179" t="str">
        <v>9080 COLIMA ROAD</v>
      </c>
      <c r="D179" t="str">
        <v>WHITTIER</v>
      </c>
      <c r="E179">
        <v>90605</v>
      </c>
      <c r="F179" t="str">
        <v>District 56</v>
      </c>
      <c r="G179" t="str">
        <v>District 30</v>
      </c>
      <c r="H179" t="str">
        <v>District 38</v>
      </c>
      <c r="I179" t="str">
        <v>District 41</v>
      </c>
      <c r="J179" t="str">
        <v>No</v>
      </c>
      <c r="K179" t="str">
        <v>No</v>
      </c>
      <c r="L179" t="str">
        <v>NA</v>
      </c>
      <c r="M179" t="str">
        <v>General Acute Care Hospital</v>
      </c>
      <c r="N179" t="str">
        <v>Investor - Corporation</v>
      </c>
    </row>
    <row r="180" spans="1:14" x14ac:dyDescent="0.3">
      <c r="A180">
        <v>106190930</v>
      </c>
      <c r="B180" t="str">
        <v>RESNICK NEUROPSYCHIATRIC HOSPITAL AT UCLA</v>
      </c>
      <c r="C180" t="str">
        <v>150 Medical Plaza</v>
      </c>
      <c r="D180" t="str">
        <v>LOS ANGELES</v>
      </c>
      <c r="E180">
        <v>90095</v>
      </c>
      <c r="F180" t="str">
        <v>District 51</v>
      </c>
      <c r="G180" t="str">
        <v>District 24</v>
      </c>
      <c r="H180" t="str">
        <v>District 36</v>
      </c>
      <c r="I180" t="str">
        <v>District 36</v>
      </c>
      <c r="J180" t="str">
        <v>No</v>
      </c>
      <c r="K180" t="str">
        <v>No</v>
      </c>
      <c r="L180" t="str">
        <v>NA</v>
      </c>
      <c r="M180" t="str">
        <v>Acute Psychiatric Hospital</v>
      </c>
      <c r="N180" t="str">
        <v>University of California</v>
      </c>
    </row>
    <row r="181" spans="1:14" x14ac:dyDescent="0.3">
      <c r="A181">
        <v>106190949</v>
      </c>
      <c r="B181" t="str">
        <v>HENRY MAYO NEWHALL HOSPITAL</v>
      </c>
      <c r="C181" t="str">
        <v>23845 MCBEAN PARKWAY</v>
      </c>
      <c r="D181" t="str">
        <v>VALENCIA</v>
      </c>
      <c r="E181">
        <v>91355</v>
      </c>
      <c r="F181" t="str">
        <v>District 40</v>
      </c>
      <c r="G181" t="str">
        <v>District 23</v>
      </c>
      <c r="H181" t="str">
        <v>District 27</v>
      </c>
      <c r="I181" t="str">
        <v>District 27</v>
      </c>
      <c r="J181" t="str">
        <v>No</v>
      </c>
      <c r="K181" t="str">
        <v>No</v>
      </c>
      <c r="L181" t="str">
        <v>Level II</v>
      </c>
      <c r="M181" t="str">
        <v>General Acute Care Hospital</v>
      </c>
      <c r="N181" t="str">
        <v>Non-Profit Corporation</v>
      </c>
    </row>
    <row r="182" spans="1:14" x14ac:dyDescent="0.3">
      <c r="A182">
        <v>106190958</v>
      </c>
      <c r="B182" t="str">
        <v>DEPARTMENT OF STATE HOSPITALS - METROPOLITAN</v>
      </c>
      <c r="C182" t="str">
        <v>11401 BLOOMFIELD AVENUE</v>
      </c>
      <c r="D182" t="str">
        <v>NORWALK</v>
      </c>
      <c r="E182">
        <v>90650</v>
      </c>
      <c r="F182" t="str">
        <v>District 64</v>
      </c>
      <c r="G182" t="str">
        <v>District 30</v>
      </c>
      <c r="H182" t="str">
        <v>District 38</v>
      </c>
      <c r="I182" t="str">
        <v>District 41</v>
      </c>
      <c r="J182" t="str">
        <v>No</v>
      </c>
      <c r="K182" t="str">
        <v>No</v>
      </c>
      <c r="L182" t="str">
        <v>NA</v>
      </c>
      <c r="M182" t="str">
        <v>Acute Psychiatric Hospital</v>
      </c>
      <c r="N182" t="str">
        <v>State</v>
      </c>
    </row>
    <row r="183" spans="1:14" x14ac:dyDescent="0.3">
      <c r="A183">
        <v>106191216</v>
      </c>
      <c r="B183" t="str">
        <v>USC KENNETH NORRIS JR. CANCER HOSPITAL</v>
      </c>
      <c r="C183" t="str">
        <v>1441 EASTLAKE AVENUE</v>
      </c>
      <c r="D183" t="str">
        <v>LOS ANGELES</v>
      </c>
      <c r="E183">
        <v>90089</v>
      </c>
      <c r="F183" t="str">
        <v>District 54</v>
      </c>
      <c r="G183" t="str">
        <v>District 26</v>
      </c>
      <c r="H183" t="str">
        <v>District 34</v>
      </c>
      <c r="I183" t="str">
        <v>District 34</v>
      </c>
      <c r="J183" t="str">
        <v>No</v>
      </c>
      <c r="K183" t="str">
        <v>No</v>
      </c>
      <c r="L183" t="str">
        <v>NA</v>
      </c>
      <c r="M183" t="str">
        <v>General Acute Care Hospital</v>
      </c>
      <c r="N183" t="str">
        <v>Non-Profit Corporation</v>
      </c>
    </row>
    <row r="184" spans="1:14" x14ac:dyDescent="0.3">
      <c r="A184">
        <v>106191225</v>
      </c>
      <c r="B184" t="str">
        <v>TOM REDGATE MEMORIAL RECOVERY CENTER</v>
      </c>
      <c r="C184" t="str">
        <v>1775 CHESTNUT STREET</v>
      </c>
      <c r="D184" t="str">
        <v>LONG BEACH</v>
      </c>
      <c r="E184">
        <v>90813</v>
      </c>
      <c r="F184" t="str">
        <v>District 69</v>
      </c>
      <c r="G184" t="str">
        <v>District 33</v>
      </c>
      <c r="H184" t="str">
        <v>District 42</v>
      </c>
      <c r="I184" t="str">
        <v>District 42</v>
      </c>
      <c r="J184" t="str">
        <v>No</v>
      </c>
      <c r="K184" t="str">
        <v>No</v>
      </c>
      <c r="L184" t="str">
        <v>NA</v>
      </c>
      <c r="M184" t="str">
        <v>Chemical Dep. Recovery Hospital</v>
      </c>
      <c r="N184" t="str">
        <v>Non-Profit Corporation</v>
      </c>
    </row>
    <row r="185" spans="1:14" x14ac:dyDescent="0.3">
      <c r="A185">
        <v>106191227</v>
      </c>
      <c r="B185" t="str">
        <v>LAC/HARBOR-UCLA MEDICAL CENTER</v>
      </c>
      <c r="C185" t="str">
        <v>1000 WEST CARSON STREET</v>
      </c>
      <c r="D185" t="str">
        <v>TORRANCE</v>
      </c>
      <c r="E185">
        <v>90502</v>
      </c>
      <c r="F185" t="str">
        <v>District 65</v>
      </c>
      <c r="G185" t="str">
        <v>District 35</v>
      </c>
      <c r="H185" t="str">
        <v>District 44</v>
      </c>
      <c r="I185" t="str">
        <v>District 44</v>
      </c>
      <c r="J185" t="str">
        <v>Yes</v>
      </c>
      <c r="K185" t="str">
        <v>No</v>
      </c>
      <c r="L185" t="str">
        <v>Level I &amp; Level II - Ped</v>
      </c>
      <c r="M185" t="str">
        <v>General Acute Care Hospital</v>
      </c>
      <c r="N185" t="str">
        <v>City or County</v>
      </c>
    </row>
    <row r="186" spans="1:14" x14ac:dyDescent="0.3">
      <c r="A186">
        <v>106191228</v>
      </c>
      <c r="B186" t="str">
        <v>LOS ANGELES GENERAL MEDICAL CENTER</v>
      </c>
      <c r="C186" t="str">
        <v>2051 MARENGO STREET, ROOM C2K100</v>
      </c>
      <c r="D186" t="str">
        <v>LOS ANGELES</v>
      </c>
      <c r="E186">
        <v>90033</v>
      </c>
      <c r="F186" t="str">
        <v>District 54</v>
      </c>
      <c r="G186" t="str">
        <v>District 26</v>
      </c>
      <c r="H186" t="str">
        <v>District 34</v>
      </c>
      <c r="I186" t="str">
        <v>District 34</v>
      </c>
      <c r="J186" t="str">
        <v>Yes</v>
      </c>
      <c r="K186" t="str">
        <v>No</v>
      </c>
      <c r="L186" t="str">
        <v>Level I &amp; Level II - Ped</v>
      </c>
      <c r="M186" t="str">
        <v>General Acute Care Hospital</v>
      </c>
      <c r="N186" t="str">
        <v>City or County</v>
      </c>
    </row>
    <row r="187" spans="1:14" x14ac:dyDescent="0.3">
      <c r="A187">
        <v>106191230</v>
      </c>
      <c r="B187" t="str">
        <v>MARTIN LUTHER KING, JR. COMMUNITY HOSPITAL</v>
      </c>
      <c r="C187" t="str">
        <v>1680 EAST 120TH STREET</v>
      </c>
      <c r="D187" t="str">
        <v>LOS ANGELES</v>
      </c>
      <c r="E187">
        <v>90059</v>
      </c>
      <c r="F187" t="str">
        <v>District 65</v>
      </c>
      <c r="G187" t="str">
        <v>District 35</v>
      </c>
      <c r="H187" t="str">
        <v>District 43</v>
      </c>
      <c r="I187" t="str">
        <v>District 43</v>
      </c>
      <c r="J187" t="str">
        <v>No</v>
      </c>
      <c r="K187" t="str">
        <v>No</v>
      </c>
      <c r="L187" t="str">
        <v>NA</v>
      </c>
      <c r="M187" t="str">
        <v>General Acute Care Hospital</v>
      </c>
      <c r="N187" t="str">
        <v>Non-Profit Corporation</v>
      </c>
    </row>
    <row r="188" spans="1:14" x14ac:dyDescent="0.3">
      <c r="A188">
        <v>106191231</v>
      </c>
      <c r="B188" t="str">
        <v>LOS ANGELES COUNTY OLIVE VIEW-UCLA MEDICAL CENTER</v>
      </c>
      <c r="C188" t="str">
        <v>14445 OLIVE VIEW DRIVE</v>
      </c>
      <c r="D188" t="str">
        <v>SYLMAR</v>
      </c>
      <c r="E188">
        <v>91342</v>
      </c>
      <c r="F188" t="str">
        <v>District 43</v>
      </c>
      <c r="G188" t="str">
        <v>District 20</v>
      </c>
      <c r="H188" t="str">
        <v>District 29</v>
      </c>
      <c r="I188" t="str">
        <v>District 29</v>
      </c>
      <c r="J188" t="str">
        <v>Yes</v>
      </c>
      <c r="K188" t="str">
        <v>No</v>
      </c>
      <c r="L188" t="str">
        <v>NA</v>
      </c>
      <c r="M188" t="str">
        <v>General Acute Care Hospital</v>
      </c>
      <c r="N188" t="str">
        <v>City or County</v>
      </c>
    </row>
    <row r="189" spans="1:14" x14ac:dyDescent="0.3">
      <c r="A189">
        <v>106191306</v>
      </c>
      <c r="B189" t="str">
        <v>LAC/RANCHO LOS AMIGOS NATIONAL REHAB CENTER</v>
      </c>
      <c r="C189" t="str">
        <v>7601 EAST IMPERIAL HIGHWAY</v>
      </c>
      <c r="D189" t="str">
        <v>DOWNEY</v>
      </c>
      <c r="E189">
        <v>90242</v>
      </c>
      <c r="F189" t="str">
        <v>District 64</v>
      </c>
      <c r="G189" t="str">
        <v>District 30</v>
      </c>
      <c r="H189" t="str">
        <v>District 42</v>
      </c>
      <c r="I189" t="str">
        <v>District 41</v>
      </c>
      <c r="J189" t="str">
        <v>No</v>
      </c>
      <c r="K189" t="str">
        <v>No</v>
      </c>
      <c r="L189" t="str">
        <v>NA</v>
      </c>
      <c r="M189" t="str">
        <v>General Acute Care Hospital</v>
      </c>
      <c r="N189" t="str">
        <v>City or County</v>
      </c>
    </row>
    <row r="190" spans="1:14" x14ac:dyDescent="0.3">
      <c r="A190">
        <v>106191450</v>
      </c>
      <c r="B190" t="str">
        <v>KAISER FOUNDATION HOSPITAL - WOODLAND HILLS</v>
      </c>
      <c r="C190" t="str">
        <v>5601 DE SOTO AVENUE</v>
      </c>
      <c r="D190" t="str">
        <v>WOODLAND HILLS</v>
      </c>
      <c r="E190">
        <v>91367</v>
      </c>
      <c r="F190" t="str">
        <v>District 46</v>
      </c>
      <c r="G190" t="str">
        <v>District 27</v>
      </c>
      <c r="H190" t="str">
        <v>District 32</v>
      </c>
      <c r="I190" t="str">
        <v>District 32</v>
      </c>
      <c r="J190" t="str">
        <v>No</v>
      </c>
      <c r="K190" t="str">
        <v>No</v>
      </c>
      <c r="L190" t="str">
        <v>NA</v>
      </c>
      <c r="M190" t="str">
        <v>General Acute Care Hospital</v>
      </c>
      <c r="N190" t="str">
        <v>Non-Profit Corporation</v>
      </c>
    </row>
    <row r="191" spans="1:14" x14ac:dyDescent="0.3">
      <c r="A191">
        <v>106194010</v>
      </c>
      <c r="B191" t="str">
        <v>AMERICAN RECOVERY CENTER</v>
      </c>
      <c r="C191" t="str">
        <v>2180 VALLEY BOULEVARD</v>
      </c>
      <c r="D191" t="str">
        <v>POMONA</v>
      </c>
      <c r="E191">
        <v>91768</v>
      </c>
      <c r="F191" t="str">
        <v>District 53</v>
      </c>
      <c r="G191" t="str">
        <v>District 22</v>
      </c>
      <c r="H191" t="str">
        <v>District 35</v>
      </c>
      <c r="I191" t="str">
        <v>District 31</v>
      </c>
      <c r="J191" t="str">
        <v>No</v>
      </c>
      <c r="K191" t="str">
        <v>No</v>
      </c>
      <c r="L191" t="str">
        <v>NA</v>
      </c>
      <c r="M191" t="str">
        <v>Chemical Dep. Recovery Hospital</v>
      </c>
      <c r="N191" t="str">
        <v>Non-Profit Corporation</v>
      </c>
    </row>
    <row r="192" spans="1:14" x14ac:dyDescent="0.3">
      <c r="A192">
        <v>106194219</v>
      </c>
      <c r="B192" t="str">
        <v>KECK HOSPITAL OF USC</v>
      </c>
      <c r="C192" t="str">
        <v>1500 SAN PABLO STREET</v>
      </c>
      <c r="D192" t="str">
        <v>LOS ANGELES</v>
      </c>
      <c r="E192">
        <v>90033</v>
      </c>
      <c r="F192" t="str">
        <v>District 54</v>
      </c>
      <c r="G192" t="str">
        <v>District 26</v>
      </c>
      <c r="H192" t="str">
        <v>District 34</v>
      </c>
      <c r="I192" t="str">
        <v>District 34</v>
      </c>
      <c r="J192" t="str">
        <v>Yes</v>
      </c>
      <c r="K192" t="str">
        <v>No</v>
      </c>
      <c r="L192" t="str">
        <v>NA</v>
      </c>
      <c r="M192" t="str">
        <v>General Acute Care Hospital</v>
      </c>
      <c r="N192" t="str">
        <v>Non-Profit Corporation</v>
      </c>
    </row>
    <row r="193" spans="1:14" x14ac:dyDescent="0.3">
      <c r="A193">
        <v>106194967</v>
      </c>
      <c r="B193" t="str">
        <v>STAR VIEW ADOLESCENT - P H F</v>
      </c>
      <c r="C193" t="str">
        <v>4025 WEST 226 STREET</v>
      </c>
      <c r="D193" t="str">
        <v>TORRANCE</v>
      </c>
      <c r="E193">
        <v>90505</v>
      </c>
      <c r="F193" t="str">
        <v>District 66</v>
      </c>
      <c r="G193" t="str">
        <v>District 24</v>
      </c>
      <c r="H193" t="str">
        <v>District 36</v>
      </c>
      <c r="I193" t="str">
        <v>District 36</v>
      </c>
      <c r="J193" t="str">
        <v>No</v>
      </c>
      <c r="K193" t="str">
        <v>No</v>
      </c>
      <c r="L193" t="str">
        <v>NA</v>
      </c>
      <c r="M193" t="str">
        <v>Psychiatric Health Facility</v>
      </c>
      <c r="N193" t="str">
        <v>Investor - Corporation</v>
      </c>
    </row>
    <row r="194" spans="1:14" x14ac:dyDescent="0.3">
      <c r="A194">
        <v>106194981</v>
      </c>
      <c r="B194" t="str">
        <v>LA CASA PSYCHIATRIC HEALTH FACILITY</v>
      </c>
      <c r="C194" t="str">
        <v>6060 PARAMOUNT BLVD.</v>
      </c>
      <c r="D194" t="str">
        <v>LONG BEACH</v>
      </c>
      <c r="E194">
        <v>90805</v>
      </c>
      <c r="F194" t="str">
        <v>District 65</v>
      </c>
      <c r="G194" t="str">
        <v>District 33</v>
      </c>
      <c r="H194" t="str">
        <v>District 44</v>
      </c>
      <c r="I194" t="str">
        <v>District 44</v>
      </c>
      <c r="J194" t="str">
        <v>No</v>
      </c>
      <c r="K194" t="str">
        <v>No</v>
      </c>
      <c r="L194" t="str">
        <v>NA</v>
      </c>
      <c r="M194" t="str">
        <v>Psychiatric Health Facility</v>
      </c>
      <c r="N194" t="str">
        <v>Investor - Corporation</v>
      </c>
    </row>
    <row r="195" spans="1:14" x14ac:dyDescent="0.3">
      <c r="A195">
        <v>106196035</v>
      </c>
      <c r="B195" t="str">
        <v>KAISER FOUNDATION HOSPITAL - BALDWIN PARK</v>
      </c>
      <c r="C195" t="str">
        <v>1011 BALDWIN PARK BLVD.</v>
      </c>
      <c r="D195" t="str">
        <v>BALDWIN PARK</v>
      </c>
      <c r="E195">
        <v>91706</v>
      </c>
      <c r="F195" t="str">
        <v>District 48</v>
      </c>
      <c r="G195" t="str">
        <v>District 22</v>
      </c>
      <c r="H195" t="str">
        <v>District 31</v>
      </c>
      <c r="I195" t="str">
        <v>District 38</v>
      </c>
      <c r="J195" t="str">
        <v>No</v>
      </c>
      <c r="K195" t="str">
        <v>No</v>
      </c>
      <c r="L195" t="str">
        <v>NA</v>
      </c>
      <c r="M195" t="str">
        <v>General Acute Care Hospital</v>
      </c>
      <c r="N195" t="str">
        <v>Non-Profit Corporation</v>
      </c>
    </row>
    <row r="196" spans="1:14" x14ac:dyDescent="0.3">
      <c r="A196">
        <v>106196168</v>
      </c>
      <c r="B196" t="str">
        <v>MEMORIALCARE MILLER CHILDREN'S &amp; WOMEN'S HOSPITAL LONG BEACH</v>
      </c>
      <c r="C196" t="str">
        <v>2801 ATLANTIC AVENUE</v>
      </c>
      <c r="D196" t="str">
        <v>LONG BEACH</v>
      </c>
      <c r="E196">
        <v>90806</v>
      </c>
      <c r="F196" t="str">
        <v>District 69</v>
      </c>
      <c r="G196" t="str">
        <v>District 33</v>
      </c>
      <c r="H196" t="str">
        <v>District 44</v>
      </c>
      <c r="I196" t="str">
        <v>District 42</v>
      </c>
      <c r="J196" t="str">
        <v>Yes</v>
      </c>
      <c r="K196" t="str">
        <v>No</v>
      </c>
      <c r="L196" t="str">
        <v>NA</v>
      </c>
      <c r="M196" t="str">
        <v>General Acute Care Hospital</v>
      </c>
      <c r="N196" t="str">
        <v>Non-Profit Corporation</v>
      </c>
    </row>
    <row r="197" spans="1:14" x14ac:dyDescent="0.3">
      <c r="A197">
        <v>106196403</v>
      </c>
      <c r="B197" t="str">
        <v>KAISER FOUNDATION HOSPITAL - DOWNEY</v>
      </c>
      <c r="C197" t="str">
        <v>9333 IMPERIAL HIGHWAY</v>
      </c>
      <c r="D197" t="str">
        <v>DOWNEY</v>
      </c>
      <c r="E197">
        <v>90242</v>
      </c>
      <c r="F197" t="str">
        <v>District 64</v>
      </c>
      <c r="G197" t="str">
        <v>District 30</v>
      </c>
      <c r="H197" t="str">
        <v>District 42</v>
      </c>
      <c r="I197" t="str">
        <v>District 41</v>
      </c>
      <c r="J197" t="str">
        <v>No</v>
      </c>
      <c r="K197" t="str">
        <v>No</v>
      </c>
      <c r="L197" t="str">
        <v>NA</v>
      </c>
      <c r="M197" t="str">
        <v>General Acute Care Hospital</v>
      </c>
      <c r="N197" t="str">
        <v>Non-Profit Corporation</v>
      </c>
    </row>
    <row r="198" spans="1:14" x14ac:dyDescent="0.3">
      <c r="A198">
        <v>106196404</v>
      </c>
      <c r="B198" t="str">
        <v>JOYCE EISENBERG KEEFER MEDICAL CENTER</v>
      </c>
      <c r="C198" t="str">
        <v>7150 TAMPA AVENUE</v>
      </c>
      <c r="D198" t="str">
        <v>RESEDA</v>
      </c>
      <c r="E198">
        <v>91335</v>
      </c>
      <c r="F198" t="str">
        <v>District 46</v>
      </c>
      <c r="G198" t="str">
        <v>District 20</v>
      </c>
      <c r="H198" t="str">
        <v>District 32</v>
      </c>
      <c r="I198" t="str">
        <v>District 32</v>
      </c>
      <c r="J198" t="str">
        <v>No</v>
      </c>
      <c r="K198" t="str">
        <v>No</v>
      </c>
      <c r="L198" t="str">
        <v>NA</v>
      </c>
      <c r="M198" t="str">
        <v>Acute Psychiatric Hospital</v>
      </c>
      <c r="N198" t="str">
        <v>Non-Profit Corporation</v>
      </c>
    </row>
    <row r="199" spans="1:14" x14ac:dyDescent="0.3">
      <c r="A199">
        <v>106196405</v>
      </c>
      <c r="B199" t="str">
        <v>PALMDALE REGIONAL MEDICAL CENTER</v>
      </c>
      <c r="C199" t="str">
        <v>38600 MEDICAL CENTER DRIVE</v>
      </c>
      <c r="D199" t="str">
        <v>PALMDALE</v>
      </c>
      <c r="E199">
        <v>93551</v>
      </c>
      <c r="F199" t="str">
        <v>District 34</v>
      </c>
      <c r="G199" t="str">
        <v>District 23</v>
      </c>
      <c r="H199" t="str">
        <v>District 27</v>
      </c>
      <c r="I199" t="str">
        <v>District 27</v>
      </c>
      <c r="J199" t="str">
        <v>No</v>
      </c>
      <c r="K199" t="str">
        <v>No</v>
      </c>
      <c r="L199" t="str">
        <v>NA</v>
      </c>
      <c r="M199" t="str">
        <v>General Acute Care Hospital</v>
      </c>
      <c r="N199" t="str">
        <v>Investor - Corporation</v>
      </c>
    </row>
    <row r="200" spans="1:14" x14ac:dyDescent="0.3">
      <c r="A200">
        <v>106197931</v>
      </c>
      <c r="B200" t="str">
        <v>EXODUS RECOVERY P.H.F.</v>
      </c>
      <c r="C200" t="str">
        <v>9808 VENICE BLVD, STE. 300</v>
      </c>
      <c r="D200" t="str">
        <v>CULVER CITY</v>
      </c>
      <c r="E200">
        <v>90232</v>
      </c>
      <c r="F200" t="str">
        <v>District 55</v>
      </c>
      <c r="G200" t="str">
        <v>District 28</v>
      </c>
      <c r="H200" t="str">
        <v>District 37</v>
      </c>
      <c r="I200" t="str">
        <v>District 37</v>
      </c>
      <c r="J200" t="str">
        <v>No</v>
      </c>
      <c r="K200" t="str">
        <v>No</v>
      </c>
      <c r="L200" t="str">
        <v>NA</v>
      </c>
      <c r="M200" t="str">
        <v>Psychiatric Health Facility</v>
      </c>
      <c r="N200" t="str">
        <v>Investor - Corporation</v>
      </c>
    </row>
    <row r="201" spans="1:14" x14ac:dyDescent="0.3">
      <c r="A201">
        <v>106198495</v>
      </c>
      <c r="B201" t="str">
        <v>OCEAN VIEW PSYCHIATRIC HEALTH FACILITY</v>
      </c>
      <c r="C201" t="str">
        <v>2600 REDONDO AVENUE, SUITE 500</v>
      </c>
      <c r="D201" t="str">
        <v>LONG BEACH</v>
      </c>
      <c r="E201">
        <v>90806</v>
      </c>
      <c r="F201" t="str">
        <v>District 69</v>
      </c>
      <c r="G201" t="str">
        <v>District 33</v>
      </c>
      <c r="H201" t="str">
        <v>District 42</v>
      </c>
      <c r="I201" t="str">
        <v>District 42</v>
      </c>
      <c r="J201" t="str">
        <v>No</v>
      </c>
      <c r="K201" t="str">
        <v>No</v>
      </c>
      <c r="L201" t="str">
        <v>NA</v>
      </c>
      <c r="M201" t="str">
        <v>Psychiatric Health Facility</v>
      </c>
      <c r="N201" t="str">
        <v>Investor - LLC</v>
      </c>
    </row>
    <row r="202" spans="1:14" x14ac:dyDescent="0.3">
      <c r="A202">
        <v>106200030</v>
      </c>
      <c r="B202" t="str">
        <v>RIVER VISTA BEHAVIORAL HEALTH</v>
      </c>
      <c r="C202" t="str">
        <v>40886 GOODWIN WAY</v>
      </c>
      <c r="D202" t="str">
        <v>MADERA</v>
      </c>
      <c r="E202">
        <v>93636</v>
      </c>
      <c r="F202" t="str">
        <v>District 8</v>
      </c>
      <c r="G202" t="str">
        <v>District 4</v>
      </c>
      <c r="H202" t="str">
        <v>District 5</v>
      </c>
      <c r="I202" t="str">
        <v>District 5</v>
      </c>
      <c r="J202" t="str">
        <v>No</v>
      </c>
      <c r="K202" t="str">
        <v>No</v>
      </c>
      <c r="L202" t="str">
        <v>NA</v>
      </c>
      <c r="M202" t="str">
        <v>Acute Psychiatric Hospital</v>
      </c>
      <c r="N202" t="str">
        <v>NA</v>
      </c>
    </row>
    <row r="203" spans="1:14" x14ac:dyDescent="0.3">
      <c r="A203">
        <v>106201281</v>
      </c>
      <c r="B203" t="str">
        <v>MADERA COMMUNITY HOSPITAL</v>
      </c>
      <c r="C203" t="str">
        <v>1250 EAST ALMOND AVENUE</v>
      </c>
      <c r="D203" t="str">
        <v>MADERA</v>
      </c>
      <c r="E203">
        <v>93637</v>
      </c>
      <c r="F203" t="str">
        <v>District 27</v>
      </c>
      <c r="G203" t="str">
        <v>District 14</v>
      </c>
      <c r="H203" t="str">
        <v>District 13</v>
      </c>
      <c r="I203" t="str">
        <v>District 13</v>
      </c>
      <c r="J203" t="str">
        <v>No</v>
      </c>
      <c r="K203" t="str">
        <v>No</v>
      </c>
      <c r="L203" t="str">
        <v>NA</v>
      </c>
      <c r="M203" t="str">
        <v>General Acute Care Hospital</v>
      </c>
      <c r="N203" t="str">
        <v>NA</v>
      </c>
    </row>
    <row r="204" spans="1:14" x14ac:dyDescent="0.3">
      <c r="A204">
        <v>106204019</v>
      </c>
      <c r="B204" t="str">
        <v>VALLEY CHILDREN'S HOSPITAL</v>
      </c>
      <c r="C204" t="str">
        <v>9300 VALLEY CHILDREN'S PLACE</v>
      </c>
      <c r="D204" t="str">
        <v>MADERA</v>
      </c>
      <c r="E204">
        <v>93636</v>
      </c>
      <c r="F204" t="str">
        <v>District 8</v>
      </c>
      <c r="G204" t="str">
        <v>District 4</v>
      </c>
      <c r="H204" t="str">
        <v>District 5</v>
      </c>
      <c r="I204" t="str">
        <v>District 5</v>
      </c>
      <c r="J204" t="str">
        <v>No</v>
      </c>
      <c r="K204" t="str">
        <v>No</v>
      </c>
      <c r="L204" t="str">
        <v>Level II - Pediatric</v>
      </c>
      <c r="M204" t="str">
        <v>General Acute Care Hospital</v>
      </c>
      <c r="N204" t="str">
        <v>Non-Profit Corporation</v>
      </c>
    </row>
    <row r="205" spans="1:14" x14ac:dyDescent="0.3">
      <c r="A205">
        <v>106210992</v>
      </c>
      <c r="B205" t="str">
        <v>KAISER FOUNDATION HOSPITAL - SAN RAFAEL</v>
      </c>
      <c r="C205" t="str">
        <v>99 MONTECILLO ROAD</v>
      </c>
      <c r="D205" t="str">
        <v>SAN RAFAEL</v>
      </c>
      <c r="E205">
        <v>94903</v>
      </c>
      <c r="F205" t="str">
        <v>District 12</v>
      </c>
      <c r="G205" t="str">
        <v>District 2</v>
      </c>
      <c r="H205" t="str">
        <v>District 2</v>
      </c>
      <c r="I205" t="str">
        <v>District 2</v>
      </c>
      <c r="J205" t="str">
        <v>No</v>
      </c>
      <c r="K205" t="str">
        <v>No</v>
      </c>
      <c r="L205" t="str">
        <v>NA</v>
      </c>
      <c r="M205" t="str">
        <v>General Acute Care Hospital</v>
      </c>
      <c r="N205" t="str">
        <v>Non-Profit Corporation</v>
      </c>
    </row>
    <row r="206" spans="1:14" x14ac:dyDescent="0.3">
      <c r="A206">
        <v>106210993</v>
      </c>
      <c r="B206" t="str">
        <v>KENTFIELD HOSPITAL</v>
      </c>
      <c r="C206" t="str">
        <v>1125 SIR FRANCIS DRAKE BLVD.</v>
      </c>
      <c r="D206" t="str">
        <v>KENTFIELD</v>
      </c>
      <c r="E206">
        <v>94904</v>
      </c>
      <c r="F206" t="str">
        <v>District 12</v>
      </c>
      <c r="G206" t="str">
        <v>District 2</v>
      </c>
      <c r="H206" t="str">
        <v>District 2</v>
      </c>
      <c r="I206" t="str">
        <v>District 2</v>
      </c>
      <c r="J206" t="str">
        <v>No</v>
      </c>
      <c r="K206" t="str">
        <v>No</v>
      </c>
      <c r="L206" t="str">
        <v>NA</v>
      </c>
      <c r="M206" t="str">
        <v>General Acute Care Hospital</v>
      </c>
      <c r="N206" t="str">
        <v>Investor - Corporation</v>
      </c>
    </row>
    <row r="207" spans="1:14" x14ac:dyDescent="0.3">
      <c r="A207">
        <v>106211006</v>
      </c>
      <c r="B207" t="str">
        <v>MARINHEALTH MEDICAL CENTER</v>
      </c>
      <c r="C207" t="str">
        <v>250 BON AIR ROAD</v>
      </c>
      <c r="D207" t="str">
        <v>GREENBRAE</v>
      </c>
      <c r="E207">
        <v>94904</v>
      </c>
      <c r="F207" t="str">
        <v>District 12</v>
      </c>
      <c r="G207" t="str">
        <v>District 2</v>
      </c>
      <c r="H207" t="str">
        <v>District 2</v>
      </c>
      <c r="I207" t="str">
        <v>District 2</v>
      </c>
      <c r="J207" t="str">
        <v>No</v>
      </c>
      <c r="K207" t="str">
        <v>No</v>
      </c>
      <c r="L207" t="str">
        <v>Level III</v>
      </c>
      <c r="M207" t="str">
        <v>General Acute Care Hospital</v>
      </c>
      <c r="N207" t="str">
        <v>Non-Profit Corporation</v>
      </c>
    </row>
    <row r="208" spans="1:14" x14ac:dyDescent="0.3">
      <c r="A208">
        <v>106214034</v>
      </c>
      <c r="B208" t="str">
        <v>NOVATO COMMUNITY HOSPITAL</v>
      </c>
      <c r="C208" t="str">
        <v>180 ROWLAND WAY</v>
      </c>
      <c r="D208" t="str">
        <v>NOVATO</v>
      </c>
      <c r="E208">
        <v>94945</v>
      </c>
      <c r="F208" t="str">
        <v>District 12</v>
      </c>
      <c r="G208" t="str">
        <v>District 2</v>
      </c>
      <c r="H208" t="str">
        <v>District 2</v>
      </c>
      <c r="I208" t="str">
        <v>District 2</v>
      </c>
      <c r="J208" t="str">
        <v>No</v>
      </c>
      <c r="K208" t="str">
        <v>No</v>
      </c>
      <c r="L208" t="str">
        <v>NA</v>
      </c>
      <c r="M208" t="str">
        <v>General Acute Care Hospital</v>
      </c>
      <c r="N208" t="str">
        <v>Non-Profit Corporation</v>
      </c>
    </row>
    <row r="209" spans="1:14" x14ac:dyDescent="0.3">
      <c r="A209">
        <v>106220733</v>
      </c>
      <c r="B209" t="str">
        <v>JOHN C FREMONT HEALTHCARE DISTRICT</v>
      </c>
      <c r="C209" t="str">
        <v>5189 HOSPITAL RD.</v>
      </c>
      <c r="D209" t="str">
        <v>MARIPOSA</v>
      </c>
      <c r="E209">
        <v>95338</v>
      </c>
      <c r="F209" t="str">
        <v>District 8</v>
      </c>
      <c r="G209" t="str">
        <v>District 4</v>
      </c>
      <c r="H209" t="str">
        <v>District 5</v>
      </c>
      <c r="I209" t="str">
        <v>District 5</v>
      </c>
      <c r="J209" t="str">
        <v>No</v>
      </c>
      <c r="K209" t="str">
        <v>Yes</v>
      </c>
      <c r="L209" t="str">
        <v>NA</v>
      </c>
      <c r="M209" t="str">
        <v>General Acute Care Hospital</v>
      </c>
      <c r="N209" t="str">
        <v>District</v>
      </c>
    </row>
    <row r="210" spans="1:14" x14ac:dyDescent="0.3">
      <c r="A210">
        <v>106231013</v>
      </c>
      <c r="B210" t="str">
        <v>ADVENTIST HEALTH MENDOCINO COAST</v>
      </c>
      <c r="C210" t="str">
        <v>700 RIVER DRIVE</v>
      </c>
      <c r="D210" t="str">
        <v>FORT BRAGG</v>
      </c>
      <c r="E210">
        <v>95437</v>
      </c>
      <c r="F210" t="str">
        <v>District 2</v>
      </c>
      <c r="G210" t="str">
        <v>District 2</v>
      </c>
      <c r="H210" t="str">
        <v>District 2</v>
      </c>
      <c r="I210" t="str">
        <v>District 2</v>
      </c>
      <c r="J210" t="str">
        <v>No</v>
      </c>
      <c r="K210" t="str">
        <v>Yes</v>
      </c>
      <c r="L210" t="str">
        <v>NA</v>
      </c>
      <c r="M210" t="str">
        <v>General Acute Care Hospital</v>
      </c>
      <c r="N210" t="str">
        <v>Non-Profit Corporation</v>
      </c>
    </row>
    <row r="211" spans="1:14" x14ac:dyDescent="0.3">
      <c r="A211">
        <v>106231396</v>
      </c>
      <c r="B211" t="str">
        <v>ADVENTIST HEALTH UKIAH VALLEY</v>
      </c>
      <c r="C211" t="str">
        <v>275 HOSPITAL DRIVE</v>
      </c>
      <c r="D211" t="str">
        <v>UKIAH</v>
      </c>
      <c r="E211">
        <v>95482</v>
      </c>
      <c r="F211" t="str">
        <v>District 2</v>
      </c>
      <c r="G211" t="str">
        <v>District 2</v>
      </c>
      <c r="H211" t="str">
        <v>District 2</v>
      </c>
      <c r="I211" t="str">
        <v>District 1</v>
      </c>
      <c r="J211" t="str">
        <v>No</v>
      </c>
      <c r="K211" t="str">
        <v>Yes</v>
      </c>
      <c r="L211" t="str">
        <v>Level IV</v>
      </c>
      <c r="M211" t="str">
        <v>General Acute Care Hospital</v>
      </c>
      <c r="N211" t="str">
        <v>Non-Profit Corporation</v>
      </c>
    </row>
    <row r="212" spans="1:14" x14ac:dyDescent="0.3">
      <c r="A212">
        <v>106234038</v>
      </c>
      <c r="B212" t="str">
        <v>ADVENTIST HEALTH HOWARD MEMORIAL</v>
      </c>
      <c r="C212" t="str">
        <v>1 MARCELA DRIVE</v>
      </c>
      <c r="D212" t="str">
        <v>WILLITS</v>
      </c>
      <c r="E212">
        <v>95490</v>
      </c>
      <c r="F212" t="str">
        <v>District 2</v>
      </c>
      <c r="G212" t="str">
        <v>District 2</v>
      </c>
      <c r="H212" t="str">
        <v>District 2</v>
      </c>
      <c r="I212" t="str">
        <v>District 1</v>
      </c>
      <c r="J212" t="str">
        <v>No</v>
      </c>
      <c r="K212" t="str">
        <v>Yes</v>
      </c>
      <c r="L212" t="str">
        <v>Level IV</v>
      </c>
      <c r="M212" t="str">
        <v>General Acute Care Hospital</v>
      </c>
      <c r="N212" t="str">
        <v>Non-Profit Corporation</v>
      </c>
    </row>
    <row r="213" spans="1:14" x14ac:dyDescent="0.3">
      <c r="A213">
        <v>106240924</v>
      </c>
      <c r="B213" t="str">
        <v>MEMORIAL HOSPITAL LOS BANOS</v>
      </c>
      <c r="C213" t="str">
        <v>520 WEST I STREET</v>
      </c>
      <c r="D213" t="str">
        <v>LOS BANOS</v>
      </c>
      <c r="E213">
        <v>93635</v>
      </c>
      <c r="F213" t="str">
        <v>District 27</v>
      </c>
      <c r="G213" t="str">
        <v>District 14</v>
      </c>
      <c r="H213" t="str">
        <v>District 13</v>
      </c>
      <c r="I213" t="str">
        <v>District 13</v>
      </c>
      <c r="J213" t="str">
        <v>No</v>
      </c>
      <c r="K213" t="str">
        <v>Yes</v>
      </c>
      <c r="L213" t="str">
        <v>NA</v>
      </c>
      <c r="M213" t="str">
        <v>General Acute Care Hospital</v>
      </c>
      <c r="N213" t="str">
        <v>Non-Profit Corporation</v>
      </c>
    </row>
    <row r="214" spans="1:14" x14ac:dyDescent="0.3">
      <c r="A214">
        <v>106240942</v>
      </c>
      <c r="B214" t="str">
        <v>MERCY MEDICAL CENTER - MERCED</v>
      </c>
      <c r="C214" t="str">
        <v>333  MERCY AVENUE</v>
      </c>
      <c r="D214" t="str">
        <v>MERCED</v>
      </c>
      <c r="E214">
        <v>95340</v>
      </c>
      <c r="F214" t="str">
        <v>District 27</v>
      </c>
      <c r="G214" t="str">
        <v>District 14</v>
      </c>
      <c r="H214" t="str">
        <v>District 13</v>
      </c>
      <c r="I214" t="str">
        <v>District 13</v>
      </c>
      <c r="J214" t="str">
        <v>No</v>
      </c>
      <c r="K214" t="str">
        <v>No</v>
      </c>
      <c r="L214" t="str">
        <v>NA</v>
      </c>
      <c r="M214" t="str">
        <v>General Acute Care Hospital</v>
      </c>
      <c r="N214" t="str">
        <v>Non-Profit Corporation</v>
      </c>
    </row>
    <row r="215" spans="1:14" x14ac:dyDescent="0.3">
      <c r="A215">
        <v>106244027</v>
      </c>
      <c r="B215" t="str">
        <v>MARIE GREEN PSYCHIATRIC CENTER - P H F</v>
      </c>
      <c r="C215" t="str">
        <v>300 EAST 15TH STREET</v>
      </c>
      <c r="D215" t="str">
        <v>MERCED</v>
      </c>
      <c r="E215">
        <v>95340</v>
      </c>
      <c r="F215" t="str">
        <v>District 27</v>
      </c>
      <c r="G215" t="str">
        <v>District 14</v>
      </c>
      <c r="H215" t="str">
        <v>District 13</v>
      </c>
      <c r="I215" t="str">
        <v>District 13</v>
      </c>
      <c r="J215" t="str">
        <v>No</v>
      </c>
      <c r="K215" t="str">
        <v>No</v>
      </c>
      <c r="L215" t="str">
        <v>NA</v>
      </c>
      <c r="M215" t="str">
        <v>Psychiatric Health Facility</v>
      </c>
      <c r="N215" t="str">
        <v>City or County</v>
      </c>
    </row>
    <row r="216" spans="1:14" x14ac:dyDescent="0.3">
      <c r="A216">
        <v>106250955</v>
      </c>
      <c r="B216" t="str">
        <v>SURPRISE VALLEY COMMUNITY HOSPITAL</v>
      </c>
      <c r="C216" t="str">
        <v>741 N. MAIN STREET</v>
      </c>
      <c r="D216" t="str">
        <v>CEDARVILLE</v>
      </c>
      <c r="E216">
        <v>96104</v>
      </c>
      <c r="F216" t="str">
        <v>District 1</v>
      </c>
      <c r="G216" t="str">
        <v>District 1</v>
      </c>
      <c r="H216" t="str">
        <v>District 1</v>
      </c>
      <c r="I216" t="str">
        <v>District 2</v>
      </c>
      <c r="J216" t="str">
        <v>No</v>
      </c>
      <c r="K216" t="str">
        <v>Yes</v>
      </c>
      <c r="L216" t="str">
        <v>NA</v>
      </c>
      <c r="M216" t="str">
        <v>General Acute Care Hospital</v>
      </c>
      <c r="N216" t="str">
        <v>District</v>
      </c>
    </row>
    <row r="217" spans="1:14" x14ac:dyDescent="0.3">
      <c r="A217">
        <v>106254005</v>
      </c>
      <c r="B217" t="str">
        <v>MODOC MEDICAL CENTER</v>
      </c>
      <c r="C217" t="str">
        <v>1111 N. NAGLE ST</v>
      </c>
      <c r="D217" t="str">
        <v>ALTURAS</v>
      </c>
      <c r="E217">
        <v>96101</v>
      </c>
      <c r="F217" t="str">
        <v>District 1</v>
      </c>
      <c r="G217" t="str">
        <v>District 1</v>
      </c>
      <c r="H217" t="str">
        <v>District 1</v>
      </c>
      <c r="I217" t="str">
        <v>District 2</v>
      </c>
      <c r="J217" t="str">
        <v>No</v>
      </c>
      <c r="K217" t="str">
        <v>Yes</v>
      </c>
      <c r="L217" t="str">
        <v>NA</v>
      </c>
      <c r="M217" t="str">
        <v>General Acute Care Hospital</v>
      </c>
      <c r="N217" t="str">
        <v>District</v>
      </c>
    </row>
    <row r="218" spans="1:14" x14ac:dyDescent="0.3">
      <c r="A218">
        <v>106260011</v>
      </c>
      <c r="B218" t="str">
        <v>MAMMOTH HOSPITAL</v>
      </c>
      <c r="C218" t="str">
        <v>85 SIERRA PARK ROAD</v>
      </c>
      <c r="D218" t="str">
        <v>MAMMOTH LAKES</v>
      </c>
      <c r="E218">
        <v>93546</v>
      </c>
      <c r="F218" t="str">
        <v>District 8</v>
      </c>
      <c r="G218" t="str">
        <v>District 4</v>
      </c>
      <c r="H218" t="str">
        <v>District 3</v>
      </c>
      <c r="I218" t="str">
        <v>District 5</v>
      </c>
      <c r="J218" t="str">
        <v>No</v>
      </c>
      <c r="K218" t="str">
        <v>Yes</v>
      </c>
      <c r="L218" t="str">
        <v>NA</v>
      </c>
      <c r="M218" t="str">
        <v>General Acute Care Hospital</v>
      </c>
      <c r="N218" t="str">
        <v>District</v>
      </c>
    </row>
    <row r="219" spans="1:14" x14ac:dyDescent="0.3">
      <c r="A219">
        <v>106270020</v>
      </c>
      <c r="B219" t="str">
        <v>COMMUNITY HOSPITAL OF THE MONTEREY PENINSULA - OHANA</v>
      </c>
      <c r="C219" t="str">
        <v>6 LOWER RAGSDALE DRIVE</v>
      </c>
      <c r="D219" t="str">
        <v>MONTEREY</v>
      </c>
      <c r="E219">
        <v>93940</v>
      </c>
      <c r="F219" t="str">
        <v>District 30</v>
      </c>
      <c r="G219" t="str">
        <v>District 17</v>
      </c>
      <c r="H219" t="str">
        <v>District 19</v>
      </c>
      <c r="I219" t="str">
        <v>District 19</v>
      </c>
      <c r="J219" t="str">
        <v>No</v>
      </c>
      <c r="K219" t="str">
        <v>No</v>
      </c>
      <c r="L219" t="str">
        <v>NA</v>
      </c>
      <c r="M219" t="str">
        <v>Psychiatric Health Facility</v>
      </c>
      <c r="N219" t="str">
        <v>NA</v>
      </c>
    </row>
    <row r="220" spans="1:14" x14ac:dyDescent="0.3">
      <c r="A220">
        <v>106270744</v>
      </c>
      <c r="B220" t="str">
        <v>COMMUNITY HOSPITAL OF THE MONTEREY PENINSULA</v>
      </c>
      <c r="C220" t="str">
        <v>23625 W. R. HOLMAN HIGHWAY</v>
      </c>
      <c r="D220" t="str">
        <v>MONTEREY</v>
      </c>
      <c r="E220">
        <v>93940</v>
      </c>
      <c r="F220" t="str">
        <v>District 30</v>
      </c>
      <c r="G220" t="str">
        <v>District 17</v>
      </c>
      <c r="H220" t="str">
        <v>District 19</v>
      </c>
      <c r="I220" t="str">
        <v>District 19</v>
      </c>
      <c r="J220" t="str">
        <v>No</v>
      </c>
      <c r="K220" t="str">
        <v>No</v>
      </c>
      <c r="L220" t="str">
        <v>NA</v>
      </c>
      <c r="M220" t="str">
        <v>General Acute Care Hospital</v>
      </c>
      <c r="N220" t="str">
        <v>Non-Profit Corporation</v>
      </c>
    </row>
    <row r="221" spans="1:14" x14ac:dyDescent="0.3">
      <c r="A221">
        <v>106270777</v>
      </c>
      <c r="B221" t="str">
        <v>GEORGE L. MEE MEMORIAL HOSPITAL</v>
      </c>
      <c r="C221" t="str">
        <v>300 CANAL STREET</v>
      </c>
      <c r="D221" t="str">
        <v>KING CITY</v>
      </c>
      <c r="E221">
        <v>93930</v>
      </c>
      <c r="F221" t="str">
        <v>District 29</v>
      </c>
      <c r="G221" t="str">
        <v>District 17</v>
      </c>
      <c r="H221" t="str">
        <v>District 18</v>
      </c>
      <c r="I221" t="str">
        <v>District 18</v>
      </c>
      <c r="J221" t="str">
        <v>No</v>
      </c>
      <c r="K221" t="str">
        <v>Yes</v>
      </c>
      <c r="L221" t="str">
        <v>NA</v>
      </c>
      <c r="M221" t="str">
        <v>General Acute Care Hospital</v>
      </c>
      <c r="N221" t="str">
        <v>Non-Profit Corporation</v>
      </c>
    </row>
    <row r="222" spans="1:14" x14ac:dyDescent="0.3">
      <c r="A222">
        <v>106270875</v>
      </c>
      <c r="B222" t="str">
        <v>SALINAS VALLEY HEALTH MEDICAL CENTER</v>
      </c>
      <c r="C222" t="str">
        <v>450 EAST ROMIE LANE</v>
      </c>
      <c r="D222" t="str">
        <v>SALINAS</v>
      </c>
      <c r="E222">
        <v>93901</v>
      </c>
      <c r="F222" t="str">
        <v>District 29</v>
      </c>
      <c r="G222" t="str">
        <v>District 17</v>
      </c>
      <c r="H222" t="str">
        <v>District 18</v>
      </c>
      <c r="I222" t="str">
        <v>District 18</v>
      </c>
      <c r="J222" t="str">
        <v>No</v>
      </c>
      <c r="K222" t="str">
        <v>No</v>
      </c>
      <c r="L222" t="str">
        <v>NA</v>
      </c>
      <c r="M222" t="str">
        <v>General Acute Care Hospital</v>
      </c>
      <c r="N222" t="str">
        <v>District</v>
      </c>
    </row>
    <row r="223" spans="1:14" x14ac:dyDescent="0.3">
      <c r="A223">
        <v>106274043</v>
      </c>
      <c r="B223" t="str">
        <v>NATIVIDAD MEDICAL CENTER</v>
      </c>
      <c r="C223" t="str">
        <v>1441 CONSTITUTION BOULEVARD</v>
      </c>
      <c r="D223" t="str">
        <v>SALINAS</v>
      </c>
      <c r="E223">
        <v>93906</v>
      </c>
      <c r="F223" t="str">
        <v>District 29</v>
      </c>
      <c r="G223" t="str">
        <v>District 17</v>
      </c>
      <c r="H223" t="str">
        <v>District 18</v>
      </c>
      <c r="I223" t="str">
        <v>District 18</v>
      </c>
      <c r="J223" t="str">
        <v>No</v>
      </c>
      <c r="K223" t="str">
        <v>No</v>
      </c>
      <c r="L223" t="str">
        <v>Level II</v>
      </c>
      <c r="M223" t="str">
        <v>General Acute Care Hospital</v>
      </c>
      <c r="N223" t="str">
        <v>City or County</v>
      </c>
    </row>
    <row r="224" spans="1:14" x14ac:dyDescent="0.3">
      <c r="A224">
        <v>106281047</v>
      </c>
      <c r="B224" t="str">
        <v>PROVIDENCE QUEEN OF THE VALLEY MEDICAL CENTER</v>
      </c>
      <c r="C224" t="str">
        <v>1000 TRANCAS STREET</v>
      </c>
      <c r="D224" t="str">
        <v>NAPA</v>
      </c>
      <c r="E224">
        <v>94558</v>
      </c>
      <c r="F224" t="str">
        <v>District 4</v>
      </c>
      <c r="G224" t="str">
        <v>District 3</v>
      </c>
      <c r="H224" t="str">
        <v>District 4</v>
      </c>
      <c r="I224" t="str">
        <v>District 4</v>
      </c>
      <c r="J224" t="str">
        <v>No</v>
      </c>
      <c r="K224" t="str">
        <v>No</v>
      </c>
      <c r="L224" t="str">
        <v>Level III</v>
      </c>
      <c r="M224" t="str">
        <v>General Acute Care Hospital</v>
      </c>
      <c r="N224" t="str">
        <v>Non-Profit Corporation</v>
      </c>
    </row>
    <row r="225" spans="1:14" x14ac:dyDescent="0.3">
      <c r="A225">
        <v>106281078</v>
      </c>
      <c r="B225" t="str">
        <v>ADVENTIST HEALTH ST. HELENA</v>
      </c>
      <c r="C225" t="str">
        <v>10 WOODLAND RD.</v>
      </c>
      <c r="D225" t="str">
        <v>ST. HELENA</v>
      </c>
      <c r="E225">
        <v>94574</v>
      </c>
      <c r="F225" t="str">
        <v>District 4</v>
      </c>
      <c r="G225" t="str">
        <v>District 3</v>
      </c>
      <c r="H225" t="str">
        <v>District 4</v>
      </c>
      <c r="I225" t="str">
        <v>District 4</v>
      </c>
      <c r="J225" t="str">
        <v>No</v>
      </c>
      <c r="K225" t="str">
        <v>No</v>
      </c>
      <c r="L225" t="str">
        <v>NA</v>
      </c>
      <c r="M225" t="str">
        <v>General Acute Care Hospital</v>
      </c>
      <c r="N225" t="str">
        <v>Non-Profit Corporation</v>
      </c>
    </row>
    <row r="226" spans="1:14" x14ac:dyDescent="0.3">
      <c r="A226">
        <v>106281266</v>
      </c>
      <c r="B226" t="str">
        <v>DEPARTMENT OF STATE HOSPITALS - NAPA</v>
      </c>
      <c r="C226" t="str">
        <v>2100 NAPA-VALLEJO HIGHWAY</v>
      </c>
      <c r="D226" t="str">
        <v>NAPA</v>
      </c>
      <c r="E226">
        <v>94558</v>
      </c>
      <c r="F226" t="str">
        <v>District 4</v>
      </c>
      <c r="G226" t="str">
        <v>District 3</v>
      </c>
      <c r="H226" t="str">
        <v>District 4</v>
      </c>
      <c r="I226" t="str">
        <v>District 4</v>
      </c>
      <c r="J226" t="str">
        <v>No</v>
      </c>
      <c r="K226" t="str">
        <v>No</v>
      </c>
      <c r="L226" t="str">
        <v>NA</v>
      </c>
      <c r="M226" t="str">
        <v>Acute Psychiatric Hospital</v>
      </c>
      <c r="N226" t="str">
        <v>State</v>
      </c>
    </row>
    <row r="227" spans="1:14" x14ac:dyDescent="0.3">
      <c r="A227">
        <v>106291023</v>
      </c>
      <c r="B227" t="str">
        <v>SIERRA NEVADA MEMORIAL HOSPITAL</v>
      </c>
      <c r="C227" t="str">
        <v>155 GLASSON WAY</v>
      </c>
      <c r="D227" t="str">
        <v>GRASS VALLEY</v>
      </c>
      <c r="E227">
        <v>95945</v>
      </c>
      <c r="F227" t="str">
        <v>District 1</v>
      </c>
      <c r="G227" t="str">
        <v>District 1</v>
      </c>
      <c r="H227" t="str">
        <v>District 3</v>
      </c>
      <c r="I227" t="str">
        <v>District 3</v>
      </c>
      <c r="J227" t="str">
        <v>No</v>
      </c>
      <c r="K227" t="str">
        <v>Yes</v>
      </c>
      <c r="L227" t="str">
        <v>NA</v>
      </c>
      <c r="M227" t="str">
        <v>General Acute Care Hospital</v>
      </c>
      <c r="N227" t="str">
        <v>Non-Profit Corporation</v>
      </c>
    </row>
    <row r="228" spans="1:14" x14ac:dyDescent="0.3">
      <c r="A228">
        <v>106291053</v>
      </c>
      <c r="B228" t="str">
        <v>TAHOE FOREST HOSPITAL</v>
      </c>
      <c r="C228" t="str">
        <v>10121 PINE AVE</v>
      </c>
      <c r="D228" t="str">
        <v>TRUCKEE</v>
      </c>
      <c r="E228">
        <v>96161</v>
      </c>
      <c r="F228" t="str">
        <v>District 1</v>
      </c>
      <c r="G228" t="str">
        <v>District 4</v>
      </c>
      <c r="H228" t="str">
        <v>District 3</v>
      </c>
      <c r="I228" t="str">
        <v>District 3</v>
      </c>
      <c r="J228" t="str">
        <v>No</v>
      </c>
      <c r="K228" t="str">
        <v>Yes</v>
      </c>
      <c r="L228" t="str">
        <v>Level III</v>
      </c>
      <c r="M228" t="str">
        <v>General Acute Care Hospital</v>
      </c>
      <c r="N228" t="str">
        <v>District</v>
      </c>
    </row>
    <row r="229" spans="1:14" x14ac:dyDescent="0.3">
      <c r="A229">
        <v>106300032</v>
      </c>
      <c r="B229" t="str">
        <v>CHILDREN'S HOSPITAL OF ORANGE COUNTY</v>
      </c>
      <c r="C229" t="str">
        <v>1201 WEST LA VETA AVENUE</v>
      </c>
      <c r="D229" t="str">
        <v>ORANGE</v>
      </c>
      <c r="E229">
        <v>92868</v>
      </c>
      <c r="F229" t="str">
        <v>District 68</v>
      </c>
      <c r="G229" t="str">
        <v>District 34</v>
      </c>
      <c r="H229" t="str">
        <v>District 46</v>
      </c>
      <c r="I229" t="str">
        <v>District 46</v>
      </c>
      <c r="J229" t="str">
        <v>No</v>
      </c>
      <c r="K229" t="str">
        <v>No</v>
      </c>
      <c r="L229" t="str">
        <v>Level II - Pediatric</v>
      </c>
      <c r="M229" t="str">
        <v>General Acute Care Hospital</v>
      </c>
      <c r="N229" t="str">
        <v>Non-Profit Corporation</v>
      </c>
    </row>
    <row r="230" spans="1:14" x14ac:dyDescent="0.3">
      <c r="A230">
        <v>106300225</v>
      </c>
      <c r="B230" t="str">
        <v>MEMORIALCARE ORANGE COAST MEDICAL CENTER</v>
      </c>
      <c r="C230" t="str">
        <v>9920 TALBERT AVENUE</v>
      </c>
      <c r="D230" t="str">
        <v>FOUNTAIN VALLEY</v>
      </c>
      <c r="E230">
        <v>92708</v>
      </c>
      <c r="F230" t="str">
        <v>District 70</v>
      </c>
      <c r="G230" t="str">
        <v>District 36</v>
      </c>
      <c r="H230" t="str">
        <v>District 45</v>
      </c>
      <c r="I230" t="str">
        <v>District 45</v>
      </c>
      <c r="J230" t="str">
        <v>No</v>
      </c>
      <c r="K230" t="str">
        <v>No</v>
      </c>
      <c r="L230" t="str">
        <v>NA</v>
      </c>
      <c r="M230" t="str">
        <v>General Acute Care Hospital</v>
      </c>
      <c r="N230" t="str">
        <v>Non-Profit Corporation</v>
      </c>
    </row>
    <row r="231" spans="1:14" x14ac:dyDescent="0.3">
      <c r="A231">
        <v>106301097</v>
      </c>
      <c r="B231" t="str">
        <v>ANAHEIM COMMUNITY HOSPITAL, LLC</v>
      </c>
      <c r="C231" t="str">
        <v>3350 WEST BALL ROAD</v>
      </c>
      <c r="D231" t="str">
        <v>ANAHEIM</v>
      </c>
      <c r="E231">
        <v>92804</v>
      </c>
      <c r="F231" t="str">
        <v>District 67</v>
      </c>
      <c r="G231" t="str">
        <v>District 34</v>
      </c>
      <c r="H231" t="str">
        <v>District 46</v>
      </c>
      <c r="I231" t="str">
        <v>District 46</v>
      </c>
      <c r="J231" t="str">
        <v>No</v>
      </c>
      <c r="K231" t="str">
        <v>No</v>
      </c>
      <c r="L231" t="str">
        <v>NA</v>
      </c>
      <c r="M231" t="str">
        <v>General Acute Care Hospital</v>
      </c>
      <c r="N231" t="str">
        <v>Investor - LLC</v>
      </c>
    </row>
    <row r="232" spans="1:14" x14ac:dyDescent="0.3">
      <c r="A232">
        <v>106301098</v>
      </c>
      <c r="B232" t="str">
        <v>AHMC ANAHEIM REGIONAL MEDICAL CENTER</v>
      </c>
      <c r="C232" t="str">
        <v>1111 WEST LA PALMA AVENUE</v>
      </c>
      <c r="D232" t="str">
        <v>ANAHEIM</v>
      </c>
      <c r="E232">
        <v>92801</v>
      </c>
      <c r="F232" t="str">
        <v>District 68</v>
      </c>
      <c r="G232" t="str">
        <v>District 34</v>
      </c>
      <c r="H232" t="str">
        <v>District 46</v>
      </c>
      <c r="I232" t="str">
        <v>District 46</v>
      </c>
      <c r="J232" t="str">
        <v>No</v>
      </c>
      <c r="K232" t="str">
        <v>No</v>
      </c>
      <c r="L232" t="str">
        <v>NA</v>
      </c>
      <c r="M232" t="str">
        <v>General Acute Care Hospital</v>
      </c>
      <c r="N232" t="str">
        <v>Investor - Partnership</v>
      </c>
    </row>
    <row r="233" spans="1:14" x14ac:dyDescent="0.3">
      <c r="A233">
        <v>106301127</v>
      </c>
      <c r="B233" t="str">
        <v>KINDRED HOSPITAL - BREA</v>
      </c>
      <c r="C233" t="str">
        <v>875 NORTH BREA BOULEVARD</v>
      </c>
      <c r="D233" t="str">
        <v>BREA</v>
      </c>
      <c r="E233">
        <v>92821</v>
      </c>
      <c r="F233" t="str">
        <v>District 59</v>
      </c>
      <c r="G233" t="str">
        <v>District 30</v>
      </c>
      <c r="H233" t="str">
        <v>District 45</v>
      </c>
      <c r="I233" t="str">
        <v>District 41</v>
      </c>
      <c r="J233" t="str">
        <v>No</v>
      </c>
      <c r="K233" t="str">
        <v>No</v>
      </c>
      <c r="L233" t="str">
        <v>NA</v>
      </c>
      <c r="M233" t="str">
        <v>General Acute Care Hospital</v>
      </c>
      <c r="N233" t="str">
        <v>Investor - Corporation</v>
      </c>
    </row>
    <row r="234" spans="1:14" x14ac:dyDescent="0.3">
      <c r="A234">
        <v>106301140</v>
      </c>
      <c r="B234" t="str">
        <v>CHAPMAN GLOBAL MEDICAL CENTER</v>
      </c>
      <c r="C234" t="str">
        <v>2601 EAST CHAPMAN AVENUE</v>
      </c>
      <c r="D234" t="str">
        <v>ORANGE</v>
      </c>
      <c r="E234">
        <v>92869</v>
      </c>
      <c r="F234" t="str">
        <v>District 59</v>
      </c>
      <c r="G234" t="str">
        <v>District 37</v>
      </c>
      <c r="H234" t="str">
        <v>District 40</v>
      </c>
      <c r="I234" t="str">
        <v>District 46</v>
      </c>
      <c r="J234" t="str">
        <v>No</v>
      </c>
      <c r="K234" t="str">
        <v>No</v>
      </c>
      <c r="L234" t="str">
        <v>NA</v>
      </c>
      <c r="M234" t="str">
        <v>General Acute Care Hospital</v>
      </c>
      <c r="N234" t="str">
        <v>Investor - Corporation</v>
      </c>
    </row>
    <row r="235" spans="1:14" x14ac:dyDescent="0.3">
      <c r="A235">
        <v>106301155</v>
      </c>
      <c r="B235" t="str">
        <v>COLLEGE HOSPITAL COSTA MESA</v>
      </c>
      <c r="C235" t="str">
        <v>301 VICTORIA STREET</v>
      </c>
      <c r="D235" t="str">
        <v>COSTA MESA</v>
      </c>
      <c r="E235">
        <v>92627</v>
      </c>
      <c r="F235" t="str">
        <v>District 73</v>
      </c>
      <c r="G235" t="str">
        <v>District 37</v>
      </c>
      <c r="H235" t="str">
        <v>District 47</v>
      </c>
      <c r="I235" t="str">
        <v>District 42</v>
      </c>
      <c r="J235" t="str">
        <v>No</v>
      </c>
      <c r="K235" t="str">
        <v>No</v>
      </c>
      <c r="L235" t="str">
        <v>NA</v>
      </c>
      <c r="M235" t="str">
        <v>General Acute Care Hospital</v>
      </c>
      <c r="N235" t="str">
        <v>Investor - Individual</v>
      </c>
    </row>
    <row r="236" spans="1:14" x14ac:dyDescent="0.3">
      <c r="A236">
        <v>106301167</v>
      </c>
      <c r="B236" t="str">
        <v>KINDRED HOSPITAL - SANTA ANA</v>
      </c>
      <c r="C236" t="str">
        <v>1901 COLLEGE AVENUE</v>
      </c>
      <c r="D236" t="str">
        <v>SANTA ANA</v>
      </c>
      <c r="E236">
        <v>92706</v>
      </c>
      <c r="F236" t="str">
        <v>District 68</v>
      </c>
      <c r="G236" t="str">
        <v>District 34</v>
      </c>
      <c r="H236" t="str">
        <v>District 46</v>
      </c>
      <c r="I236" t="str">
        <v>District 46</v>
      </c>
      <c r="J236" t="str">
        <v>No</v>
      </c>
      <c r="K236" t="str">
        <v>No</v>
      </c>
      <c r="L236" t="str">
        <v>NA</v>
      </c>
      <c r="M236" t="str">
        <v>General Acute Care Hospital</v>
      </c>
      <c r="N236" t="str">
        <v>Investor - LLC</v>
      </c>
    </row>
    <row r="237" spans="1:14" x14ac:dyDescent="0.3">
      <c r="A237">
        <v>106301175</v>
      </c>
      <c r="B237" t="str">
        <v>UCI HEALTH-FOUNTAIN VALLEY</v>
      </c>
      <c r="C237" t="str">
        <v>17100 EUCLID STREET</v>
      </c>
      <c r="D237" t="str">
        <v>FOUNTAIN VALLEY</v>
      </c>
      <c r="E237">
        <v>92708</v>
      </c>
      <c r="F237" t="str">
        <v>District 70</v>
      </c>
      <c r="G237" t="str">
        <v>District 36</v>
      </c>
      <c r="H237" t="str">
        <v>District 45</v>
      </c>
      <c r="I237" t="str">
        <v>District 45</v>
      </c>
      <c r="J237" t="str">
        <v>No</v>
      </c>
      <c r="K237" t="str">
        <v>No</v>
      </c>
      <c r="L237" t="str">
        <v>NA</v>
      </c>
      <c r="M237" t="str">
        <v>General Acute Care Hospital</v>
      </c>
      <c r="N237" t="str">
        <v>University of California</v>
      </c>
    </row>
    <row r="238" spans="1:14" x14ac:dyDescent="0.3">
      <c r="A238">
        <v>106301188</v>
      </c>
      <c r="B238" t="str">
        <v>ANAHEIM GLOBAL MEDICAL CENTER</v>
      </c>
      <c r="C238" t="str">
        <v>1025 SOUTH ANAHEIM BLVD.</v>
      </c>
      <c r="D238" t="str">
        <v>ANAHEIM</v>
      </c>
      <c r="E238">
        <v>92805</v>
      </c>
      <c r="F238" t="str">
        <v>District 68</v>
      </c>
      <c r="G238" t="str">
        <v>District 34</v>
      </c>
      <c r="H238" t="str">
        <v>District 46</v>
      </c>
      <c r="I238" t="str">
        <v>District 46</v>
      </c>
      <c r="J238" t="str">
        <v>No</v>
      </c>
      <c r="K238" t="str">
        <v>No</v>
      </c>
      <c r="L238" t="str">
        <v>NA</v>
      </c>
      <c r="M238" t="str">
        <v>General Acute Care Hospital</v>
      </c>
      <c r="N238" t="str">
        <v>Investor - Corporation</v>
      </c>
    </row>
    <row r="239" spans="1:14" x14ac:dyDescent="0.3">
      <c r="A239">
        <v>106301205</v>
      </c>
      <c r="B239" t="str">
        <v>HOAG MEMORIAL HOSPITAL PRESBYTERIAN</v>
      </c>
      <c r="C239" t="str">
        <v>1 HOAG DRIVE</v>
      </c>
      <c r="D239" t="str">
        <v>NEWPORT BEACH</v>
      </c>
      <c r="E239">
        <v>92663</v>
      </c>
      <c r="F239" t="str">
        <v>District 72</v>
      </c>
      <c r="G239" t="str">
        <v>District 36</v>
      </c>
      <c r="H239" t="str">
        <v>District 47</v>
      </c>
      <c r="I239" t="str">
        <v>District 42</v>
      </c>
      <c r="J239" t="str">
        <v>No</v>
      </c>
      <c r="K239" t="str">
        <v>No</v>
      </c>
      <c r="L239" t="str">
        <v>NA</v>
      </c>
      <c r="M239" t="str">
        <v>General Acute Care Hospital</v>
      </c>
      <c r="N239" t="str">
        <v>Non-Profit Corporation</v>
      </c>
    </row>
    <row r="240" spans="1:14" x14ac:dyDescent="0.3">
      <c r="A240">
        <v>106301209</v>
      </c>
      <c r="B240" t="str">
        <v>HUNTINGTON BEACH HOSPITAL</v>
      </c>
      <c r="C240" t="str">
        <v>17772 BEACH BOULEVARD</v>
      </c>
      <c r="D240" t="str">
        <v>HUNTINGTON BEACH</v>
      </c>
      <c r="E240">
        <v>92647</v>
      </c>
      <c r="F240" t="str">
        <v>District 70</v>
      </c>
      <c r="G240" t="str">
        <v>District 36</v>
      </c>
      <c r="H240" t="str">
        <v>District 47</v>
      </c>
      <c r="I240" t="str">
        <v>District 42</v>
      </c>
      <c r="J240" t="str">
        <v>No</v>
      </c>
      <c r="K240" t="str">
        <v>No</v>
      </c>
      <c r="L240" t="str">
        <v>NA</v>
      </c>
      <c r="M240" t="str">
        <v>General Acute Care Hospital</v>
      </c>
      <c r="N240" t="str">
        <v>Non-Profit Corporation</v>
      </c>
    </row>
    <row r="241" spans="1:14" x14ac:dyDescent="0.3">
      <c r="A241">
        <v>106301234</v>
      </c>
      <c r="B241" t="str">
        <v>LA PALMA INTERCOMMUNITY HOSPITAL</v>
      </c>
      <c r="C241" t="str">
        <v>7901 WALKER STREET</v>
      </c>
      <c r="D241" t="str">
        <v>LA PALMA</v>
      </c>
      <c r="E241">
        <v>90623</v>
      </c>
      <c r="F241" t="str">
        <v>District 67</v>
      </c>
      <c r="G241" t="str">
        <v>District 36</v>
      </c>
      <c r="H241" t="str">
        <v>District 45</v>
      </c>
      <c r="I241" t="str">
        <v>District 45</v>
      </c>
      <c r="J241" t="str">
        <v>No</v>
      </c>
      <c r="K241" t="str">
        <v>No</v>
      </c>
      <c r="L241" t="str">
        <v>NA</v>
      </c>
      <c r="M241" t="str">
        <v>General Acute Care Hospital</v>
      </c>
      <c r="N241" t="str">
        <v>Non-Profit Corporation</v>
      </c>
    </row>
    <row r="242" spans="1:14" x14ac:dyDescent="0.3">
      <c r="A242">
        <v>106301248</v>
      </c>
      <c r="B242" t="str">
        <v>UCI HEALTH-LOS ALAMITOS</v>
      </c>
      <c r="C242" t="str">
        <v>3751 KATELLA AVENUE</v>
      </c>
      <c r="D242" t="str">
        <v>LOS ALAMITOS</v>
      </c>
      <c r="E242">
        <v>90720</v>
      </c>
      <c r="F242" t="str">
        <v>District 70</v>
      </c>
      <c r="G242" t="str">
        <v>District 36</v>
      </c>
      <c r="H242" t="str">
        <v>District 45</v>
      </c>
      <c r="I242" t="str">
        <v>District 41</v>
      </c>
      <c r="J242" t="str">
        <v>No</v>
      </c>
      <c r="K242" t="str">
        <v>No</v>
      </c>
      <c r="L242" t="str">
        <v>NA</v>
      </c>
      <c r="M242" t="str">
        <v>General Acute Care Hospital</v>
      </c>
      <c r="N242" t="str">
        <v>University of California</v>
      </c>
    </row>
    <row r="243" spans="1:14" x14ac:dyDescent="0.3">
      <c r="A243">
        <v>106301258</v>
      </c>
      <c r="B243" t="str">
        <v>SOUTH COAST GLOBAL MEDICAL CENTER</v>
      </c>
      <c r="C243" t="str">
        <v>2701 S. BRISTOL STREET</v>
      </c>
      <c r="D243" t="str">
        <v>SANTA ANA</v>
      </c>
      <c r="E243">
        <v>92704</v>
      </c>
      <c r="F243" t="str">
        <v>District 68</v>
      </c>
      <c r="G243" t="str">
        <v>District 34</v>
      </c>
      <c r="H243" t="str">
        <v>District 46</v>
      </c>
      <c r="I243" t="str">
        <v>District 42</v>
      </c>
      <c r="J243" t="str">
        <v>No</v>
      </c>
      <c r="K243" t="str">
        <v>No</v>
      </c>
      <c r="L243" t="str">
        <v>NA</v>
      </c>
      <c r="M243" t="str">
        <v>General Acute Care Hospital</v>
      </c>
      <c r="N243" t="str">
        <v>Investor - Corporation</v>
      </c>
    </row>
    <row r="244" spans="1:14" x14ac:dyDescent="0.3">
      <c r="A244">
        <v>106301262</v>
      </c>
      <c r="B244" t="str">
        <v>PROVIDENCE MISSION HOSPITAL</v>
      </c>
      <c r="C244" t="str">
        <v>27700 MEDICAL CENTER ROAD</v>
      </c>
      <c r="D244" t="str">
        <v>MISSION VIEJO</v>
      </c>
      <c r="E244">
        <v>92691</v>
      </c>
      <c r="F244" t="str">
        <v>District 71</v>
      </c>
      <c r="G244" t="str">
        <v>District 38</v>
      </c>
      <c r="H244" t="str">
        <v>District 40</v>
      </c>
      <c r="I244" t="str">
        <v>District 47</v>
      </c>
      <c r="J244" t="str">
        <v>No</v>
      </c>
      <c r="K244" t="str">
        <v>No</v>
      </c>
      <c r="L244" t="str">
        <v>Level II</v>
      </c>
      <c r="M244" t="str">
        <v>General Acute Care Hospital</v>
      </c>
      <c r="N244" t="str">
        <v>Non-Profit Corporation</v>
      </c>
    </row>
    <row r="245" spans="1:14" x14ac:dyDescent="0.3">
      <c r="A245">
        <v>106301279</v>
      </c>
      <c r="B245" t="str">
        <v>UNIVERSITY OF CALIFORNIA IRVINE MEDICAL CENTER</v>
      </c>
      <c r="C245" t="str">
        <v>101 CITY DRIVE SOUTH</v>
      </c>
      <c r="D245" t="str">
        <v>ORANGE</v>
      </c>
      <c r="E245">
        <v>92868</v>
      </c>
      <c r="F245" t="str">
        <v>District 68</v>
      </c>
      <c r="G245" t="str">
        <v>District 34</v>
      </c>
      <c r="H245" t="str">
        <v>District 46</v>
      </c>
      <c r="I245" t="str">
        <v>District 46</v>
      </c>
      <c r="J245" t="str">
        <v>Yes</v>
      </c>
      <c r="K245" t="str">
        <v>No</v>
      </c>
      <c r="L245" t="str">
        <v>Level I</v>
      </c>
      <c r="M245" t="str">
        <v>General Acute Care Hospital</v>
      </c>
      <c r="N245" t="str">
        <v>University of California</v>
      </c>
    </row>
    <row r="246" spans="1:14" x14ac:dyDescent="0.3">
      <c r="A246">
        <v>106301283</v>
      </c>
      <c r="B246" t="str">
        <v>GARDEN GROVE HOSPITAL AND MEDICAL CENTER</v>
      </c>
      <c r="C246" t="str">
        <v>12601 GARDEN GROVE BLVD.</v>
      </c>
      <c r="D246" t="str">
        <v>GARDEN GROVE</v>
      </c>
      <c r="E246" t="str">
        <v>92843-1908</v>
      </c>
      <c r="F246" t="str">
        <v>District 70</v>
      </c>
      <c r="G246" t="str">
        <v>District 34</v>
      </c>
      <c r="H246" t="str">
        <v>District 45</v>
      </c>
      <c r="I246" t="str">
        <v>District 45</v>
      </c>
      <c r="J246" t="str">
        <v>No</v>
      </c>
      <c r="K246" t="str">
        <v>No</v>
      </c>
      <c r="L246" t="str">
        <v>NA</v>
      </c>
      <c r="M246" t="str">
        <v>General Acute Care Hospital</v>
      </c>
      <c r="N246" t="str">
        <v>Investor - LLC</v>
      </c>
    </row>
    <row r="247" spans="1:14" x14ac:dyDescent="0.3">
      <c r="A247">
        <v>106301297</v>
      </c>
      <c r="B247" t="str">
        <v>UCI HEALTH-PLACENTIA LINDA</v>
      </c>
      <c r="C247" t="str">
        <v>1301 NORTH ROSE DRIVE</v>
      </c>
      <c r="D247" t="str">
        <v>PLACENTIA</v>
      </c>
      <c r="E247">
        <v>92870</v>
      </c>
      <c r="F247" t="str">
        <v>District 59</v>
      </c>
      <c r="G247" t="str">
        <v>District 37</v>
      </c>
      <c r="H247" t="str">
        <v>District 45</v>
      </c>
      <c r="I247" t="str">
        <v>District 46</v>
      </c>
      <c r="J247" t="str">
        <v>No</v>
      </c>
      <c r="K247" t="str">
        <v>No</v>
      </c>
      <c r="L247" t="str">
        <v>NA</v>
      </c>
      <c r="M247" t="str">
        <v>General Acute Care Hospital</v>
      </c>
      <c r="N247" t="str">
        <v>University of California</v>
      </c>
    </row>
    <row r="248" spans="1:14" x14ac:dyDescent="0.3">
      <c r="A248">
        <v>106301317</v>
      </c>
      <c r="B248" t="str">
        <v>MEMORIALCARE SADDLEBACK MEDICAL CENTER</v>
      </c>
      <c r="C248" t="str">
        <v>24451 HEALTH CENTER DRIVE</v>
      </c>
      <c r="D248" t="str">
        <v>LAGUNA HILLS</v>
      </c>
      <c r="E248">
        <v>92653</v>
      </c>
      <c r="F248" t="str">
        <v>District 72</v>
      </c>
      <c r="G248" t="str">
        <v>District 38</v>
      </c>
      <c r="H248" t="str">
        <v>District 40</v>
      </c>
      <c r="I248" t="str">
        <v>District 47</v>
      </c>
      <c r="J248" t="str">
        <v>No</v>
      </c>
      <c r="K248" t="str">
        <v>No</v>
      </c>
      <c r="L248" t="str">
        <v>NA</v>
      </c>
      <c r="M248" t="str">
        <v>General Acute Care Hospital</v>
      </c>
      <c r="N248" t="str">
        <v>Non-Profit Corporation</v>
      </c>
    </row>
    <row r="249" spans="1:14" x14ac:dyDescent="0.3">
      <c r="A249">
        <v>106301337</v>
      </c>
      <c r="B249" t="str">
        <v>PROVIDENCE MISSION HOSPITAL - LAGUNA BEACH</v>
      </c>
      <c r="C249" t="str">
        <v>31872 COAST HIGHWAY</v>
      </c>
      <c r="D249" t="str">
        <v>LAGUNA BEACH</v>
      </c>
      <c r="E249">
        <v>92651</v>
      </c>
      <c r="F249" t="str">
        <v>District 72</v>
      </c>
      <c r="G249" t="str">
        <v>District 36</v>
      </c>
      <c r="H249" t="str">
        <v>District 47</v>
      </c>
      <c r="I249" t="str">
        <v>District 47</v>
      </c>
      <c r="J249" t="str">
        <v>No</v>
      </c>
      <c r="K249" t="str">
        <v>No</v>
      </c>
      <c r="L249" t="str">
        <v>NA</v>
      </c>
      <c r="M249" t="str">
        <v>General Acute Care Hospital</v>
      </c>
      <c r="N249" t="str">
        <v>Non-Profit Corporation</v>
      </c>
    </row>
    <row r="250" spans="1:14" x14ac:dyDescent="0.3">
      <c r="A250">
        <v>106301340</v>
      </c>
      <c r="B250" t="str">
        <v>PROVIDENCE ST. JOSEPH HOSPITAL</v>
      </c>
      <c r="C250" t="str">
        <v>1100 WEST STEWART DRIVE</v>
      </c>
      <c r="D250" t="str">
        <v>ORANGE</v>
      </c>
      <c r="E250">
        <v>92868</v>
      </c>
      <c r="F250" t="str">
        <v>District 68</v>
      </c>
      <c r="G250" t="str">
        <v>District 34</v>
      </c>
      <c r="H250" t="str">
        <v>District 46</v>
      </c>
      <c r="I250" t="str">
        <v>District 46</v>
      </c>
      <c r="J250" t="str">
        <v>No</v>
      </c>
      <c r="K250" t="str">
        <v>No</v>
      </c>
      <c r="L250" t="str">
        <v>NA</v>
      </c>
      <c r="M250" t="str">
        <v>General Acute Care Hospital</v>
      </c>
      <c r="N250" t="str">
        <v>Non-Profit Corporation</v>
      </c>
    </row>
    <row r="251" spans="1:14" x14ac:dyDescent="0.3">
      <c r="A251">
        <v>106301342</v>
      </c>
      <c r="B251" t="str">
        <v>PROVIDENCE ST. JUDE MEDICAL CENTER</v>
      </c>
      <c r="C251" t="str">
        <v>101 EAST VALENCIA MESA DRIVE</v>
      </c>
      <c r="D251" t="str">
        <v>FULLERTON</v>
      </c>
      <c r="E251">
        <v>92835</v>
      </c>
      <c r="F251" t="str">
        <v>District 59</v>
      </c>
      <c r="G251" t="str">
        <v>District 37</v>
      </c>
      <c r="H251" t="str">
        <v>District 45</v>
      </c>
      <c r="I251" t="str">
        <v>District 45</v>
      </c>
      <c r="J251" t="str">
        <v>No</v>
      </c>
      <c r="K251" t="str">
        <v>No</v>
      </c>
      <c r="L251" t="str">
        <v>NA</v>
      </c>
      <c r="M251" t="str">
        <v>General Acute Care Hospital</v>
      </c>
      <c r="N251" t="str">
        <v>Non-Profit Corporation</v>
      </c>
    </row>
    <row r="252" spans="1:14" x14ac:dyDescent="0.3">
      <c r="A252">
        <v>106301357</v>
      </c>
      <c r="B252" t="str">
        <v>FOOTHILL REGIONAL MEDICAL CENTER</v>
      </c>
      <c r="C252" t="str">
        <v>14662 NEWPORT AVENUE</v>
      </c>
      <c r="D252" t="str">
        <v>TUSTIN</v>
      </c>
      <c r="E252">
        <v>92780</v>
      </c>
      <c r="F252" t="str">
        <v>District 73</v>
      </c>
      <c r="G252" t="str">
        <v>District 37</v>
      </c>
      <c r="H252" t="str">
        <v>District 40</v>
      </c>
      <c r="I252" t="str">
        <v>District 47</v>
      </c>
      <c r="J252" t="str">
        <v>No</v>
      </c>
      <c r="K252" t="str">
        <v>No</v>
      </c>
      <c r="L252" t="str">
        <v>NA</v>
      </c>
      <c r="M252" t="str">
        <v>General Acute Care Hospital</v>
      </c>
      <c r="N252" t="str">
        <v>Investor - Corporation</v>
      </c>
    </row>
    <row r="253" spans="1:14" x14ac:dyDescent="0.3">
      <c r="A253">
        <v>106301379</v>
      </c>
      <c r="B253" t="str">
        <v>WEST ANAHEIM MEDICAL CENTER</v>
      </c>
      <c r="C253" t="str">
        <v>3033 WEST ORANGE AVENUE</v>
      </c>
      <c r="D253" t="str">
        <v>ANAHEIM</v>
      </c>
      <c r="E253">
        <v>92804</v>
      </c>
      <c r="F253" t="str">
        <v>District 67</v>
      </c>
      <c r="G253" t="str">
        <v>District 34</v>
      </c>
      <c r="H253" t="str">
        <v>District 46</v>
      </c>
      <c r="I253" t="str">
        <v>District 46</v>
      </c>
      <c r="J253" t="str">
        <v>No</v>
      </c>
      <c r="K253" t="str">
        <v>No</v>
      </c>
      <c r="L253" t="str">
        <v>NA</v>
      </c>
      <c r="M253" t="str">
        <v>General Acute Care Hospital</v>
      </c>
      <c r="N253" t="str">
        <v>Investor - LLC</v>
      </c>
    </row>
    <row r="254" spans="1:14" x14ac:dyDescent="0.3">
      <c r="A254">
        <v>106301380</v>
      </c>
      <c r="B254" t="str">
        <v>KINDRED HOSPITAL WESTMINSTER</v>
      </c>
      <c r="C254" t="str">
        <v>200 HOSPITAL CIRCLE</v>
      </c>
      <c r="D254" t="str">
        <v>WESTMINSTER</v>
      </c>
      <c r="E254">
        <v>92683</v>
      </c>
      <c r="F254" t="str">
        <v>District 70</v>
      </c>
      <c r="G254" t="str">
        <v>District 36</v>
      </c>
      <c r="H254" t="str">
        <v>District 45</v>
      </c>
      <c r="I254" t="str">
        <v>District 45</v>
      </c>
      <c r="J254" t="str">
        <v>No</v>
      </c>
      <c r="K254" t="str">
        <v>No</v>
      </c>
      <c r="L254" t="str">
        <v>NA</v>
      </c>
      <c r="M254" t="str">
        <v>General Acute Care Hospital</v>
      </c>
      <c r="N254" t="str">
        <v>Investor - LLC</v>
      </c>
    </row>
    <row r="255" spans="1:14" x14ac:dyDescent="0.3">
      <c r="A255">
        <v>106301566</v>
      </c>
      <c r="B255" t="str">
        <v>ORANGE COUNTY GLOBAL MEDICAL CENTER</v>
      </c>
      <c r="C255" t="str">
        <v>1001 NORTH TUSTIN AVENUE</v>
      </c>
      <c r="D255" t="str">
        <v>SANTA ANA</v>
      </c>
      <c r="E255">
        <v>92705</v>
      </c>
      <c r="F255" t="str">
        <v>District 68</v>
      </c>
      <c r="G255" t="str">
        <v>District 34</v>
      </c>
      <c r="H255" t="str">
        <v>District 46</v>
      </c>
      <c r="I255" t="str">
        <v>District 46</v>
      </c>
      <c r="J255" t="str">
        <v>No</v>
      </c>
      <c r="K255" t="str">
        <v>No</v>
      </c>
      <c r="L255" t="str">
        <v>Level II</v>
      </c>
      <c r="M255" t="str">
        <v>General Acute Care Hospital</v>
      </c>
      <c r="N255" t="str">
        <v>Investor - Corporation</v>
      </c>
    </row>
    <row r="256" spans="1:14" x14ac:dyDescent="0.3">
      <c r="A256">
        <v>106304039</v>
      </c>
      <c r="B256" t="str">
        <v>UCI HEALTH-FOUNTAIN VALLEY</v>
      </c>
      <c r="C256" t="str">
        <v>11250 WARNER AVENUE</v>
      </c>
      <c r="D256" t="str">
        <v>FOUNTAIN VALLEY</v>
      </c>
      <c r="E256">
        <v>92708</v>
      </c>
      <c r="F256" t="str">
        <v>District 70</v>
      </c>
      <c r="G256" t="str">
        <v>District 36</v>
      </c>
      <c r="H256" t="str">
        <v>District 45</v>
      </c>
      <c r="I256" t="str">
        <v>District 45</v>
      </c>
      <c r="J256" t="str">
        <v>No</v>
      </c>
      <c r="K256" t="str">
        <v>No</v>
      </c>
      <c r="L256" t="str">
        <v>NA</v>
      </c>
      <c r="M256" t="str">
        <v>General Acute Care Hospital</v>
      </c>
      <c r="N256" t="str">
        <v>University of California</v>
      </c>
    </row>
    <row r="257" spans="1:14" x14ac:dyDescent="0.3">
      <c r="A257">
        <v>106304045</v>
      </c>
      <c r="B257" t="str">
        <v>HOAG HOSPITAL IRVINE</v>
      </c>
      <c r="C257" t="str">
        <v>16200 SAND CANYON AVENUE</v>
      </c>
      <c r="D257" t="str">
        <v>IRVINE</v>
      </c>
      <c r="E257">
        <v>92618</v>
      </c>
      <c r="F257" t="str">
        <v>District 73</v>
      </c>
      <c r="G257" t="str">
        <v>District 37</v>
      </c>
      <c r="H257" t="str">
        <v>District 47</v>
      </c>
      <c r="I257" t="str">
        <v>District 47</v>
      </c>
      <c r="J257" t="str">
        <v>No</v>
      </c>
      <c r="K257" t="str">
        <v>No</v>
      </c>
      <c r="L257" t="str">
        <v>NA</v>
      </c>
      <c r="M257" t="str">
        <v>General Acute Care Hospital</v>
      </c>
      <c r="N257" t="str">
        <v>Non-Profit Corporation</v>
      </c>
    </row>
    <row r="258" spans="1:14" x14ac:dyDescent="0.3">
      <c r="A258">
        <v>106304113</v>
      </c>
      <c r="B258" t="str">
        <v>CHILDREN'S HOSPITAL AT MISSION</v>
      </c>
      <c r="C258" t="str">
        <v>27700 MEDICAL CTR. RD., 5TH FL</v>
      </c>
      <c r="D258" t="str">
        <v>MISSION VIEJO</v>
      </c>
      <c r="E258">
        <v>92691</v>
      </c>
      <c r="F258" t="str">
        <v>District 71</v>
      </c>
      <c r="G258" t="str">
        <v>District 38</v>
      </c>
      <c r="H258" t="str">
        <v>District 40</v>
      </c>
      <c r="I258" t="str">
        <v>District 47</v>
      </c>
      <c r="J258" t="str">
        <v>No</v>
      </c>
      <c r="K258" t="str">
        <v>No</v>
      </c>
      <c r="L258" t="str">
        <v>NA</v>
      </c>
      <c r="M258" t="str">
        <v>General Acute Care Hospital</v>
      </c>
      <c r="N258" t="str">
        <v>Non-Profit Corporation</v>
      </c>
    </row>
    <row r="259" spans="1:14" x14ac:dyDescent="0.3">
      <c r="A259">
        <v>106304159</v>
      </c>
      <c r="B259" t="str">
        <v>HEALTHBRIDGE CHILDREN'S HOSPITAL-ORANGE</v>
      </c>
      <c r="C259" t="str">
        <v>393 S. TUSTIN STREET</v>
      </c>
      <c r="D259" t="str">
        <v>ORANGE</v>
      </c>
      <c r="E259">
        <v>92866</v>
      </c>
      <c r="F259" t="str">
        <v>District 68</v>
      </c>
      <c r="G259" t="str">
        <v>District 37</v>
      </c>
      <c r="H259" t="str">
        <v>District 40</v>
      </c>
      <c r="I259" t="str">
        <v>District 46</v>
      </c>
      <c r="J259" t="str">
        <v>No</v>
      </c>
      <c r="K259" t="str">
        <v>No</v>
      </c>
      <c r="L259" t="str">
        <v>NA</v>
      </c>
      <c r="M259" t="str">
        <v>General Acute Care Hospital</v>
      </c>
      <c r="N259" t="str">
        <v>NA</v>
      </c>
    </row>
    <row r="260" spans="1:14" x14ac:dyDescent="0.3">
      <c r="A260">
        <v>106304306</v>
      </c>
      <c r="B260" t="str">
        <v>KAISER FOUNDATION HOSPITAL - ORANGE COUNTY - IRVINE</v>
      </c>
      <c r="C260" t="str">
        <v>6640 ALTON PARKWAY</v>
      </c>
      <c r="D260" t="str">
        <v>IRVINE</v>
      </c>
      <c r="E260">
        <v>92618</v>
      </c>
      <c r="F260" t="str">
        <v>District 73</v>
      </c>
      <c r="G260" t="str">
        <v>District 37</v>
      </c>
      <c r="H260" t="str">
        <v>District 47</v>
      </c>
      <c r="I260" t="str">
        <v>District 47</v>
      </c>
      <c r="J260" t="str">
        <v>No</v>
      </c>
      <c r="K260" t="str">
        <v>No</v>
      </c>
      <c r="L260" t="str">
        <v>NA</v>
      </c>
      <c r="M260" t="str">
        <v>General Acute Care Hospital</v>
      </c>
      <c r="N260" t="str">
        <v>Non-Profit Corporation</v>
      </c>
    </row>
    <row r="261" spans="1:14" x14ac:dyDescent="0.3">
      <c r="A261">
        <v>106304409</v>
      </c>
      <c r="B261" t="str">
        <v>KAISER FOUNDATION HOSPITAL - ORANGE COUNTY - ANAHEIM</v>
      </c>
      <c r="C261" t="str">
        <v>3440 E LA PALMA AVE</v>
      </c>
      <c r="D261" t="str">
        <v>ANAHEIM</v>
      </c>
      <c r="E261">
        <v>92806</v>
      </c>
      <c r="F261" t="str">
        <v>District 59</v>
      </c>
      <c r="G261" t="str">
        <v>District 37</v>
      </c>
      <c r="H261" t="str">
        <v>District 40</v>
      </c>
      <c r="I261" t="str">
        <v>District 38</v>
      </c>
      <c r="J261" t="str">
        <v>Yes</v>
      </c>
      <c r="K261" t="str">
        <v>No</v>
      </c>
      <c r="L261" t="str">
        <v>NA</v>
      </c>
      <c r="M261" t="str">
        <v>General Acute Care Hospital</v>
      </c>
      <c r="N261" t="str">
        <v>Non-Profit Corporation</v>
      </c>
    </row>
    <row r="262" spans="1:14" x14ac:dyDescent="0.3">
      <c r="A262">
        <v>106304460</v>
      </c>
      <c r="B262" t="str">
        <v>HOAG ORTHOPEDIC INSTITUTE</v>
      </c>
      <c r="C262" t="str">
        <v>16250 SAND CANYON AVENUE</v>
      </c>
      <c r="D262" t="str">
        <v>IRVINE</v>
      </c>
      <c r="E262">
        <v>92618</v>
      </c>
      <c r="F262" t="str">
        <v>District 73</v>
      </c>
      <c r="G262" t="str">
        <v>District 37</v>
      </c>
      <c r="H262" t="str">
        <v>District 47</v>
      </c>
      <c r="I262" t="str">
        <v>District 47</v>
      </c>
      <c r="J262" t="str">
        <v>No</v>
      </c>
      <c r="K262" t="str">
        <v>No</v>
      </c>
      <c r="L262" t="str">
        <v>NA</v>
      </c>
      <c r="M262" t="str">
        <v>General Acute Care Hospital</v>
      </c>
      <c r="N262" t="str">
        <v>Investor - LLC</v>
      </c>
    </row>
    <row r="263" spans="1:14" x14ac:dyDescent="0.3">
      <c r="A263">
        <v>106304583</v>
      </c>
      <c r="B263" t="str">
        <v>LAGUNA TREATMENT CENTER, LLC</v>
      </c>
      <c r="C263" t="str">
        <v>24552 PACIFIC PARK DRIVE</v>
      </c>
      <c r="D263" t="str">
        <v>ALISO VIEJO</v>
      </c>
      <c r="E263">
        <v>92656</v>
      </c>
      <c r="F263" t="str">
        <v>District 72</v>
      </c>
      <c r="G263" t="str">
        <v>District 37</v>
      </c>
      <c r="H263" t="str">
        <v>District 40</v>
      </c>
      <c r="I263" t="str">
        <v>District 47</v>
      </c>
      <c r="J263" t="str">
        <v>No</v>
      </c>
      <c r="K263" t="str">
        <v>No</v>
      </c>
      <c r="L263" t="str">
        <v>NA</v>
      </c>
      <c r="M263" t="str">
        <v>Chemical Dep. Recovery Hospital</v>
      </c>
      <c r="N263" t="str">
        <v>Investor - LLC</v>
      </c>
    </row>
    <row r="264" spans="1:14" x14ac:dyDescent="0.3">
      <c r="A264">
        <v>106304585</v>
      </c>
      <c r="B264" t="str">
        <v>ENCOMPASS HEALTH REHABILITATION HOSPITAL OF TUSTIN</v>
      </c>
      <c r="C264" t="str">
        <v>15120 KENSINGTON PARK DRIVE</v>
      </c>
      <c r="D264" t="str">
        <v>TUSTIN</v>
      </c>
      <c r="E264">
        <v>92782</v>
      </c>
      <c r="F264" t="str">
        <v>District 73</v>
      </c>
      <c r="G264" t="str">
        <v>District 37</v>
      </c>
      <c r="H264" t="str">
        <v>District 40</v>
      </c>
      <c r="I264" t="str">
        <v>District 47</v>
      </c>
      <c r="J264" t="str">
        <v>No</v>
      </c>
      <c r="K264" t="str">
        <v>No</v>
      </c>
      <c r="L264" t="str">
        <v>NA</v>
      </c>
      <c r="M264" t="str">
        <v>General Acute Care Hospital</v>
      </c>
      <c r="N264" t="str">
        <v>Investor - Partnership</v>
      </c>
    </row>
    <row r="265" spans="1:14" x14ac:dyDescent="0.3">
      <c r="A265">
        <v>106304589</v>
      </c>
      <c r="B265" t="str">
        <v>ALISO RIDGE BEHAVIORAL HEALTH, LLC</v>
      </c>
      <c r="C265" t="str">
        <v>200 FREEDOM LANE</v>
      </c>
      <c r="D265" t="str">
        <v>ALISO VIEJO</v>
      </c>
      <c r="E265">
        <v>92656</v>
      </c>
      <c r="F265" t="str">
        <v>District 72</v>
      </c>
      <c r="G265" t="str">
        <v>District 37</v>
      </c>
      <c r="H265" t="str">
        <v>District 40</v>
      </c>
      <c r="I265" t="str">
        <v>District 47</v>
      </c>
      <c r="J265" t="str">
        <v>No</v>
      </c>
      <c r="K265" t="str">
        <v>No</v>
      </c>
      <c r="L265" t="str">
        <v>NA</v>
      </c>
      <c r="M265" t="str">
        <v>Acute Psychiatric Hospital</v>
      </c>
      <c r="N265" t="str">
        <v>Investor - LLC</v>
      </c>
    </row>
    <row r="266" spans="1:14" x14ac:dyDescent="0.3">
      <c r="A266">
        <v>106310791</v>
      </c>
      <c r="B266" t="str">
        <v>SUTTER AUBURN FAITH HOSPITAL</v>
      </c>
      <c r="C266" t="str">
        <v>11815 EDUCATION STREET</v>
      </c>
      <c r="D266" t="str">
        <v>AUBURN</v>
      </c>
      <c r="E266">
        <v>95602</v>
      </c>
      <c r="F266" t="str">
        <v>District 5</v>
      </c>
      <c r="G266" t="str">
        <v>District 1</v>
      </c>
      <c r="H266" t="str">
        <v>District 3</v>
      </c>
      <c r="I266" t="str">
        <v>District 3</v>
      </c>
      <c r="J266" t="str">
        <v>No</v>
      </c>
      <c r="K266" t="str">
        <v>No</v>
      </c>
      <c r="L266" t="str">
        <v>NA</v>
      </c>
      <c r="M266" t="str">
        <v>General Acute Care Hospital</v>
      </c>
      <c r="N266" t="str">
        <v>Non-Profit Corporation</v>
      </c>
    </row>
    <row r="267" spans="1:14" x14ac:dyDescent="0.3">
      <c r="A267">
        <v>106311000</v>
      </c>
      <c r="B267" t="str">
        <v>SUTTER ROSEVILLE MEDICAL CENTER</v>
      </c>
      <c r="C267" t="str">
        <v>1 MEDICAL PLAZA DRIVE</v>
      </c>
      <c r="D267" t="str">
        <v>ROSEVILLE</v>
      </c>
      <c r="E267">
        <v>95661</v>
      </c>
      <c r="F267" t="str">
        <v>District 5</v>
      </c>
      <c r="G267" t="str">
        <v>District 6</v>
      </c>
      <c r="H267" t="str">
        <v>District 3</v>
      </c>
      <c r="I267" t="str">
        <v>District 6</v>
      </c>
      <c r="J267" t="str">
        <v>No</v>
      </c>
      <c r="K267" t="str">
        <v>No</v>
      </c>
      <c r="L267" t="str">
        <v>Level II</v>
      </c>
      <c r="M267" t="str">
        <v>General Acute Care Hospital</v>
      </c>
      <c r="N267" t="str">
        <v>Non-Profit Corporation</v>
      </c>
    </row>
    <row r="268" spans="1:14" x14ac:dyDescent="0.3">
      <c r="A268">
        <v>106314024</v>
      </c>
      <c r="B268" t="str">
        <v>KAISER FOUNDATION HOSPITAL - ROSEVILLE</v>
      </c>
      <c r="C268" t="str">
        <v>1600 EUREKA ROAD</v>
      </c>
      <c r="D268" t="str">
        <v>ROSEVILLE</v>
      </c>
      <c r="E268">
        <v>95661</v>
      </c>
      <c r="F268" t="str">
        <v>District 5</v>
      </c>
      <c r="G268" t="str">
        <v>District 6</v>
      </c>
      <c r="H268" t="str">
        <v>District 3</v>
      </c>
      <c r="I268" t="str">
        <v>District 6</v>
      </c>
      <c r="J268" t="str">
        <v>No</v>
      </c>
      <c r="K268" t="str">
        <v>No</v>
      </c>
      <c r="L268" t="str">
        <v>NA</v>
      </c>
      <c r="M268" t="str">
        <v>General Acute Care Hospital</v>
      </c>
      <c r="N268" t="str">
        <v>Non-Profit Corporation</v>
      </c>
    </row>
    <row r="269" spans="1:14" x14ac:dyDescent="0.3">
      <c r="A269">
        <v>106314029</v>
      </c>
      <c r="B269" t="str">
        <v>CIRBY HILLS BEHAVIORAL HEALTH</v>
      </c>
      <c r="C269" t="str">
        <v>101 CIRBY HILLS DRIVE</v>
      </c>
      <c r="D269" t="str">
        <v>ROSEVILLE</v>
      </c>
      <c r="E269">
        <v>95678</v>
      </c>
      <c r="F269" t="str">
        <v>District 5</v>
      </c>
      <c r="G269" t="str">
        <v>District 6</v>
      </c>
      <c r="H269" t="str">
        <v>District 3</v>
      </c>
      <c r="I269" t="str">
        <v>District 6</v>
      </c>
      <c r="J269" t="str">
        <v>No</v>
      </c>
      <c r="K269" t="str">
        <v>No</v>
      </c>
      <c r="L269" t="str">
        <v>NA</v>
      </c>
      <c r="M269" t="str">
        <v>Psychiatric Health Facility</v>
      </c>
      <c r="N269" t="str">
        <v>Investor - LLC</v>
      </c>
    </row>
    <row r="270" spans="1:14" x14ac:dyDescent="0.3">
      <c r="A270">
        <v>106320859</v>
      </c>
      <c r="B270" t="str">
        <v>EASTERN PLUMAS HOSPITAL-PORTOLA CAMPUS</v>
      </c>
      <c r="C270" t="str">
        <v>500 1ST AVE</v>
      </c>
      <c r="D270" t="str">
        <v>PORTOLA</v>
      </c>
      <c r="E270">
        <v>96122</v>
      </c>
      <c r="F270" t="str">
        <v>District 1</v>
      </c>
      <c r="G270" t="str">
        <v>District 1</v>
      </c>
      <c r="H270" t="str">
        <v>District 3</v>
      </c>
      <c r="I270" t="str">
        <v>District 1</v>
      </c>
      <c r="J270" t="str">
        <v>No</v>
      </c>
      <c r="K270" t="str">
        <v>Yes</v>
      </c>
      <c r="L270" t="str">
        <v>NA</v>
      </c>
      <c r="M270" t="str">
        <v>General Acute Care Hospital</v>
      </c>
      <c r="N270" t="str">
        <v>District</v>
      </c>
    </row>
    <row r="271" spans="1:14" x14ac:dyDescent="0.3">
      <c r="A271">
        <v>106320986</v>
      </c>
      <c r="B271" t="str">
        <v>PLUMAS DISTRICT HOSPITAL</v>
      </c>
      <c r="C271" t="str">
        <v>1065 BUCKS LAKE ROAD</v>
      </c>
      <c r="D271" t="str">
        <v>QUINCY</v>
      </c>
      <c r="E271">
        <v>95971</v>
      </c>
      <c r="F271" t="str">
        <v>District 1</v>
      </c>
      <c r="G271" t="str">
        <v>District 1</v>
      </c>
      <c r="H271" t="str">
        <v>District 3</v>
      </c>
      <c r="I271" t="str">
        <v>District 1</v>
      </c>
      <c r="J271" t="str">
        <v>No</v>
      </c>
      <c r="K271" t="str">
        <v>Yes</v>
      </c>
      <c r="L271" t="str">
        <v>NA</v>
      </c>
      <c r="M271" t="str">
        <v>General Acute Care Hospital</v>
      </c>
      <c r="N271" t="str">
        <v>District</v>
      </c>
    </row>
    <row r="272" spans="1:14" x14ac:dyDescent="0.3">
      <c r="A272">
        <v>106321016</v>
      </c>
      <c r="B272" t="str">
        <v>SENECA DISTRICT HOSPITAL</v>
      </c>
      <c r="C272" t="str">
        <v>130 BRENTWOOD DRIVE</v>
      </c>
      <c r="D272" t="str">
        <v>CHESTER</v>
      </c>
      <c r="E272">
        <v>96020</v>
      </c>
      <c r="F272" t="str">
        <v>District 1</v>
      </c>
      <c r="G272" t="str">
        <v>District 1</v>
      </c>
      <c r="H272" t="str">
        <v>District 3</v>
      </c>
      <c r="I272" t="str">
        <v>District 1</v>
      </c>
      <c r="J272" t="str">
        <v>No</v>
      </c>
      <c r="K272" t="str">
        <v>Yes</v>
      </c>
      <c r="L272" t="str">
        <v>Level IV</v>
      </c>
      <c r="M272" t="str">
        <v>General Acute Care Hospital</v>
      </c>
      <c r="N272" t="str">
        <v>District</v>
      </c>
    </row>
    <row r="273" spans="1:14" x14ac:dyDescent="0.3">
      <c r="A273">
        <v>106330120</v>
      </c>
      <c r="B273" t="str">
        <v>THE BETTY FORD CENTER</v>
      </c>
      <c r="C273" t="str">
        <v>39407 Vista del Sol</v>
      </c>
      <c r="D273" t="str">
        <v>Rancho Mirage</v>
      </c>
      <c r="E273">
        <v>92270</v>
      </c>
      <c r="F273" t="str">
        <v>District 47</v>
      </c>
      <c r="G273" t="str">
        <v>District 19</v>
      </c>
      <c r="H273" t="str">
        <v>District 41</v>
      </c>
      <c r="I273" t="str">
        <v>District 25</v>
      </c>
      <c r="J273" t="str">
        <v>No</v>
      </c>
      <c r="K273" t="str">
        <v>No</v>
      </c>
      <c r="L273" t="str">
        <v>NA</v>
      </c>
      <c r="M273" t="str">
        <v>Chemical Dep. Recovery Hospital</v>
      </c>
      <c r="N273" t="str">
        <v>Non-Profit Corporation</v>
      </c>
    </row>
    <row r="274" spans="1:14" x14ac:dyDescent="0.3">
      <c r="A274">
        <v>106331145</v>
      </c>
      <c r="B274" t="str">
        <v>CORONA REGIONAL MEDICAL CENTER-MAGNOLIA</v>
      </c>
      <c r="C274" t="str">
        <v>730 MAGNOLIA AVENUE</v>
      </c>
      <c r="D274" t="str">
        <v>CORONA</v>
      </c>
      <c r="E274">
        <v>92879</v>
      </c>
      <c r="F274" t="str">
        <v>District 63</v>
      </c>
      <c r="G274" t="str">
        <v>District 32</v>
      </c>
      <c r="H274" t="str">
        <v>District 41</v>
      </c>
      <c r="I274" t="str">
        <v>District 40</v>
      </c>
      <c r="J274" t="str">
        <v>No</v>
      </c>
      <c r="K274" t="str">
        <v>No</v>
      </c>
      <c r="L274" t="str">
        <v>NA</v>
      </c>
      <c r="M274" t="str">
        <v>General Acute Care Hospital</v>
      </c>
      <c r="N274" t="str">
        <v>Investor - Corporation</v>
      </c>
    </row>
    <row r="275" spans="1:14" x14ac:dyDescent="0.3">
      <c r="A275">
        <v>106331152</v>
      </c>
      <c r="B275" t="str">
        <v>CORONA REGIONAL MEDICAL CENTER-MAIN</v>
      </c>
      <c r="C275" t="str">
        <v>800 SOUTH MAIN STREET</v>
      </c>
      <c r="D275" t="str">
        <v>CORONA</v>
      </c>
      <c r="E275">
        <v>92882</v>
      </c>
      <c r="F275" t="str">
        <v>District 58</v>
      </c>
      <c r="G275" t="str">
        <v>District 31</v>
      </c>
      <c r="H275" t="str">
        <v>District 41</v>
      </c>
      <c r="I275" t="str">
        <v>District 35</v>
      </c>
      <c r="J275" t="str">
        <v>No</v>
      </c>
      <c r="K275" t="str">
        <v>No</v>
      </c>
      <c r="L275" t="str">
        <v>NA</v>
      </c>
      <c r="M275" t="str">
        <v>General Acute Care Hospital</v>
      </c>
      <c r="N275" t="str">
        <v>Investor - Corporation</v>
      </c>
    </row>
    <row r="276" spans="1:14" x14ac:dyDescent="0.3">
      <c r="A276">
        <v>106331164</v>
      </c>
      <c r="B276" t="str">
        <v>DESERT REGIONAL MEDICAL CENTER</v>
      </c>
      <c r="C276" t="str">
        <v>1150 NORTH INDIAN CANYON DRIVE</v>
      </c>
      <c r="D276" t="str">
        <v>PALM SPRINGS</v>
      </c>
      <c r="E276">
        <v>92262</v>
      </c>
      <c r="F276" t="str">
        <v>District 47</v>
      </c>
      <c r="G276" t="str">
        <v>District 19</v>
      </c>
      <c r="H276" t="str">
        <v>District 41</v>
      </c>
      <c r="I276" t="str">
        <v>District 48</v>
      </c>
      <c r="J276" t="str">
        <v>No</v>
      </c>
      <c r="K276" t="str">
        <v>No</v>
      </c>
      <c r="L276" t="str">
        <v>Level II</v>
      </c>
      <c r="M276" t="str">
        <v>General Acute Care Hospital</v>
      </c>
      <c r="N276" t="str">
        <v>Investor - Corporation</v>
      </c>
    </row>
    <row r="277" spans="1:14" x14ac:dyDescent="0.3">
      <c r="A277">
        <v>106331168</v>
      </c>
      <c r="B277" t="str">
        <v>EISENHOWER MEDICAL CENTER</v>
      </c>
      <c r="C277" t="str">
        <v>39000 BOB HOPE DRIVE</v>
      </c>
      <c r="D277" t="str">
        <v>RANCHO MIRAGE</v>
      </c>
      <c r="E277">
        <v>92270</v>
      </c>
      <c r="F277" t="str">
        <v>District 47</v>
      </c>
      <c r="G277" t="str">
        <v>District 19</v>
      </c>
      <c r="H277" t="str">
        <v>District 41</v>
      </c>
      <c r="I277" t="str">
        <v>District 25</v>
      </c>
      <c r="J277" t="str">
        <v>No</v>
      </c>
      <c r="K277" t="str">
        <v>No</v>
      </c>
      <c r="L277" t="str">
        <v>Level IV</v>
      </c>
      <c r="M277" t="str">
        <v>General Acute Care Hospital</v>
      </c>
      <c r="N277" t="str">
        <v>Non-Profit Corporation</v>
      </c>
    </row>
    <row r="278" spans="1:14" x14ac:dyDescent="0.3">
      <c r="A278">
        <v>106331194</v>
      </c>
      <c r="B278" t="str">
        <v>HEMET GLOBAL MEDICAL CENTER</v>
      </c>
      <c r="C278" t="str">
        <v>1117 EAST DEVONSHIRE</v>
      </c>
      <c r="D278" t="str">
        <v>HEMET</v>
      </c>
      <c r="E278">
        <v>92543</v>
      </c>
      <c r="F278" t="str">
        <v>District 60</v>
      </c>
      <c r="G278" t="str">
        <v>District 19</v>
      </c>
      <c r="H278" t="str">
        <v>District 25</v>
      </c>
      <c r="I278" t="str">
        <v>District 48</v>
      </c>
      <c r="J278" t="str">
        <v>No</v>
      </c>
      <c r="K278" t="str">
        <v>No</v>
      </c>
      <c r="L278" t="str">
        <v>NA</v>
      </c>
      <c r="M278" t="str">
        <v>General Acute Care Hospital</v>
      </c>
      <c r="N278" t="str">
        <v>Investor - LLC</v>
      </c>
    </row>
    <row r="279" spans="1:14" x14ac:dyDescent="0.3">
      <c r="A279">
        <v>106331216</v>
      </c>
      <c r="B279" t="str">
        <v>JOHN F. KENNEDY MEMORIAL HOSPITAL</v>
      </c>
      <c r="C279" t="str">
        <v>47111 MONROE STREET</v>
      </c>
      <c r="D279" t="str">
        <v>INDIO</v>
      </c>
      <c r="E279">
        <v>92201</v>
      </c>
      <c r="F279" t="str">
        <v>District 36</v>
      </c>
      <c r="G279" t="str">
        <v>District 18</v>
      </c>
      <c r="H279" t="str">
        <v>District 25</v>
      </c>
      <c r="I279" t="str">
        <v>District 25</v>
      </c>
      <c r="J279" t="str">
        <v>No</v>
      </c>
      <c r="K279" t="str">
        <v>No</v>
      </c>
      <c r="L279" t="str">
        <v>Level IV</v>
      </c>
      <c r="M279" t="str">
        <v>General Acute Care Hospital</v>
      </c>
      <c r="N279" t="str">
        <v>Investor - Corporation</v>
      </c>
    </row>
    <row r="280" spans="1:14" x14ac:dyDescent="0.3">
      <c r="A280">
        <v>106331226</v>
      </c>
      <c r="B280" t="str">
        <v>PACIFIC GROVE HOSPITAL</v>
      </c>
      <c r="C280" t="str">
        <v>5900 BROCKTON AVENUE</v>
      </c>
      <c r="D280" t="str">
        <v>RIVERSIDE</v>
      </c>
      <c r="E280">
        <v>92506</v>
      </c>
      <c r="F280" t="str">
        <v>District 58</v>
      </c>
      <c r="G280" t="str">
        <v>District 31</v>
      </c>
      <c r="H280" t="str">
        <v>District 39</v>
      </c>
      <c r="I280" t="str">
        <v>District 39</v>
      </c>
      <c r="J280" t="str">
        <v>No</v>
      </c>
      <c r="K280" t="str">
        <v>No</v>
      </c>
      <c r="L280" t="str">
        <v>NA</v>
      </c>
      <c r="M280" t="str">
        <v>Acute Psychiatric Hospital</v>
      </c>
      <c r="N280" t="str">
        <v>Investor - Corporation</v>
      </c>
    </row>
    <row r="281" spans="1:14" x14ac:dyDescent="0.3">
      <c r="A281">
        <v>106331288</v>
      </c>
      <c r="B281" t="str">
        <v>PALO VERDE HOSPITAL</v>
      </c>
      <c r="C281" t="str">
        <v>250 NORTH FIRST STREET</v>
      </c>
      <c r="D281" t="str">
        <v>BLYTHE</v>
      </c>
      <c r="E281">
        <v>92225</v>
      </c>
      <c r="F281" t="str">
        <v>District 36</v>
      </c>
      <c r="G281" t="str">
        <v>District 18</v>
      </c>
      <c r="H281" t="str">
        <v>District 25</v>
      </c>
      <c r="I281" t="str">
        <v>District 23</v>
      </c>
      <c r="J281" t="str">
        <v>No</v>
      </c>
      <c r="K281" t="str">
        <v>Yes</v>
      </c>
      <c r="L281" t="str">
        <v>NA</v>
      </c>
      <c r="M281" t="str">
        <v>General Acute Care Hospital</v>
      </c>
      <c r="N281" t="str">
        <v>District</v>
      </c>
    </row>
    <row r="282" spans="1:14" x14ac:dyDescent="0.3">
      <c r="A282">
        <v>106331293</v>
      </c>
      <c r="B282" t="str">
        <v>DOCTORS HOSPITAL OF RIVERSIDE</v>
      </c>
      <c r="C282" t="str">
        <v>3865 JACKSON STREET</v>
      </c>
      <c r="D282" t="str">
        <v>RIVERSIDE</v>
      </c>
      <c r="E282">
        <v>92503</v>
      </c>
      <c r="F282" t="str">
        <v>District 58</v>
      </c>
      <c r="G282" t="str">
        <v>District 31</v>
      </c>
      <c r="H282" t="str">
        <v>District 39</v>
      </c>
      <c r="I282" t="str">
        <v>District 39</v>
      </c>
      <c r="J282" t="str">
        <v>No</v>
      </c>
      <c r="K282" t="str">
        <v>No</v>
      </c>
      <c r="L282" t="str">
        <v>NA</v>
      </c>
      <c r="M282" t="str">
        <v>General Acute Care Hospital</v>
      </c>
      <c r="N282" t="str">
        <v>Investor - Partnership</v>
      </c>
    </row>
    <row r="283" spans="1:14" x14ac:dyDescent="0.3">
      <c r="A283">
        <v>106331312</v>
      </c>
      <c r="B283" t="str">
        <v>RIVERSIDE COMMUNITY HOSPITAL</v>
      </c>
      <c r="C283" t="str">
        <v>4445 MAGNOLIA AVENUE</v>
      </c>
      <c r="D283" t="str">
        <v>RIVERSIDE</v>
      </c>
      <c r="E283">
        <v>92501</v>
      </c>
      <c r="F283" t="str">
        <v>District 58</v>
      </c>
      <c r="G283" t="str">
        <v>District 31</v>
      </c>
      <c r="H283" t="str">
        <v>District 39</v>
      </c>
      <c r="I283" t="str">
        <v>District 39</v>
      </c>
      <c r="J283" t="str">
        <v>Yes</v>
      </c>
      <c r="K283" t="str">
        <v>No</v>
      </c>
      <c r="L283" t="str">
        <v>Level II</v>
      </c>
      <c r="M283" t="str">
        <v>General Acute Care Hospital</v>
      </c>
      <c r="N283" t="str">
        <v>Investor - Partnership</v>
      </c>
    </row>
    <row r="284" spans="1:14" x14ac:dyDescent="0.3">
      <c r="A284">
        <v>106331326</v>
      </c>
      <c r="B284" t="str">
        <v>SAN GORGONIO MEMORIAL HOSPITAL</v>
      </c>
      <c r="C284" t="str">
        <v>600 N. HIGHLAND SPRINGS AVENUE</v>
      </c>
      <c r="D284" t="str">
        <v>BANNING</v>
      </c>
      <c r="E284">
        <v>92220</v>
      </c>
      <c r="F284" t="str">
        <v>District 47</v>
      </c>
      <c r="G284" t="str">
        <v>District 19</v>
      </c>
      <c r="H284" t="str">
        <v>District 25</v>
      </c>
      <c r="I284" t="str">
        <v>District 25</v>
      </c>
      <c r="J284" t="str">
        <v>No</v>
      </c>
      <c r="K284" t="str">
        <v>Yes</v>
      </c>
      <c r="L284" t="str">
        <v>NA</v>
      </c>
      <c r="M284" t="str">
        <v>General Acute Care Hospital</v>
      </c>
      <c r="N284" t="str">
        <v>District</v>
      </c>
    </row>
    <row r="285" spans="1:14" x14ac:dyDescent="0.3">
      <c r="A285">
        <v>106332172</v>
      </c>
      <c r="B285" t="str">
        <v>KINDRED HOSPITAL - RIVERSIDE</v>
      </c>
      <c r="C285" t="str">
        <v>2224 MEDICAL CENTER DRIVE</v>
      </c>
      <c r="D285" t="str">
        <v>PERRIS</v>
      </c>
      <c r="E285">
        <v>92571</v>
      </c>
      <c r="F285" t="str">
        <v>District 60</v>
      </c>
      <c r="G285" t="str">
        <v>District 31</v>
      </c>
      <c r="H285" t="str">
        <v>District 39</v>
      </c>
      <c r="I285" t="str">
        <v>District 39</v>
      </c>
      <c r="J285" t="str">
        <v>No</v>
      </c>
      <c r="K285" t="str">
        <v>No</v>
      </c>
      <c r="L285" t="str">
        <v>NA</v>
      </c>
      <c r="M285" t="str">
        <v>General Acute Care Hospital</v>
      </c>
      <c r="N285" t="str">
        <v>Investor - LLC</v>
      </c>
    </row>
    <row r="286" spans="1:14" x14ac:dyDescent="0.3">
      <c r="A286">
        <v>106334001</v>
      </c>
      <c r="B286" t="str">
        <v>SOUTHWEST HEALTHCARE INLAND VALLEY HOSPITAL</v>
      </c>
      <c r="C286" t="str">
        <v>36485 INLAND VALLEY</v>
      </c>
      <c r="D286" t="str">
        <v>WILDOMAR</v>
      </c>
      <c r="E286">
        <v>92595</v>
      </c>
      <c r="F286" t="str">
        <v>District 71</v>
      </c>
      <c r="G286" t="str">
        <v>District 32</v>
      </c>
      <c r="H286" t="str">
        <v>District 41</v>
      </c>
      <c r="I286" t="str">
        <v>District 40</v>
      </c>
      <c r="J286" t="str">
        <v>No</v>
      </c>
      <c r="K286" t="str">
        <v>No</v>
      </c>
      <c r="L286" t="str">
        <v>Level II</v>
      </c>
      <c r="M286" t="str">
        <v>General Acute Care Hospital</v>
      </c>
      <c r="N286" t="str">
        <v>Investor - Corporation</v>
      </c>
    </row>
    <row r="287" spans="1:14" x14ac:dyDescent="0.3">
      <c r="A287">
        <v>106334018</v>
      </c>
      <c r="B287" t="str">
        <v>MENIFEE GLOBAL MEDICAL CENTER</v>
      </c>
      <c r="C287" t="str">
        <v>28400 MCCALL BOULEVARD</v>
      </c>
      <c r="D287" t="str">
        <v>SUN CITY</v>
      </c>
      <c r="E287">
        <v>92585</v>
      </c>
      <c r="F287" t="str">
        <v>District 63</v>
      </c>
      <c r="G287" t="str">
        <v>District 32</v>
      </c>
      <c r="H287" t="str">
        <v>District 41</v>
      </c>
      <c r="I287" t="str">
        <v>District 40</v>
      </c>
      <c r="J287" t="str">
        <v>No</v>
      </c>
      <c r="K287" t="str">
        <v>No</v>
      </c>
      <c r="L287" t="str">
        <v>NA</v>
      </c>
      <c r="M287" t="str">
        <v>General Acute Care Hospital</v>
      </c>
      <c r="N287" t="str">
        <v>Investor - LLC</v>
      </c>
    </row>
    <row r="288" spans="1:14" x14ac:dyDescent="0.3">
      <c r="A288">
        <v>106334025</v>
      </c>
      <c r="B288" t="str">
        <v>KAISER FOUNDATION HOSPITAL - RIVERSIDE</v>
      </c>
      <c r="C288" t="str">
        <v>10800 MAGNOLIA AVENUE</v>
      </c>
      <c r="D288" t="str">
        <v>RIVERSIDE</v>
      </c>
      <c r="E288">
        <v>92505</v>
      </c>
      <c r="F288" t="str">
        <v>District 58</v>
      </c>
      <c r="G288" t="str">
        <v>District 31</v>
      </c>
      <c r="H288" t="str">
        <v>District 39</v>
      </c>
      <c r="I288" t="str">
        <v>District 39</v>
      </c>
      <c r="J288" t="str">
        <v>No</v>
      </c>
      <c r="K288" t="str">
        <v>No</v>
      </c>
      <c r="L288" t="str">
        <v>NA</v>
      </c>
      <c r="M288" t="str">
        <v>General Acute Care Hospital</v>
      </c>
      <c r="N288" t="str">
        <v>Non-Profit Corporation</v>
      </c>
    </row>
    <row r="289" spans="1:14" x14ac:dyDescent="0.3">
      <c r="A289">
        <v>106334048</v>
      </c>
      <c r="B289" t="str">
        <v>KAISER FOUNDATION HOSPITAL - MORENO VALLEY</v>
      </c>
      <c r="C289" t="str">
        <v>27300 IRIS AVENUE</v>
      </c>
      <c r="D289" t="str">
        <v>MORENO VALLEY</v>
      </c>
      <c r="E289">
        <v>92555</v>
      </c>
      <c r="F289" t="str">
        <v>District 60</v>
      </c>
      <c r="G289" t="str">
        <v>District 31</v>
      </c>
      <c r="H289" t="str">
        <v>District 39</v>
      </c>
      <c r="I289" t="str">
        <v>District 39</v>
      </c>
      <c r="J289" t="str">
        <v>No</v>
      </c>
      <c r="K289" t="str">
        <v>No</v>
      </c>
      <c r="L289" t="str">
        <v>NA</v>
      </c>
      <c r="M289" t="str">
        <v>General Acute Care Hospital</v>
      </c>
      <c r="N289" t="str">
        <v>Non-Profit Corporation</v>
      </c>
    </row>
    <row r="290" spans="1:14" x14ac:dyDescent="0.3">
      <c r="A290">
        <v>106334068</v>
      </c>
      <c r="B290" t="str">
        <v>SOUTHWEST HEALTHCARE RANCHO SPRINGS HOSPITAL</v>
      </c>
      <c r="C290" t="str">
        <v>25500 MEDICAL CENTER DRIVE</v>
      </c>
      <c r="D290" t="str">
        <v>MURRIETA</v>
      </c>
      <c r="E290">
        <v>92562</v>
      </c>
      <c r="F290" t="str">
        <v>District 71</v>
      </c>
      <c r="G290" t="str">
        <v>District 32</v>
      </c>
      <c r="H290" t="str">
        <v>District 48</v>
      </c>
      <c r="I290" t="str">
        <v>District 40</v>
      </c>
      <c r="J290" t="str">
        <v>No</v>
      </c>
      <c r="K290" t="str">
        <v>No</v>
      </c>
      <c r="L290" t="str">
        <v>NA</v>
      </c>
      <c r="M290" t="str">
        <v>General Acute Care Hospital</v>
      </c>
      <c r="N290" t="str">
        <v>Investor - Corporation</v>
      </c>
    </row>
    <row r="291" spans="1:14" x14ac:dyDescent="0.3">
      <c r="A291">
        <v>106334457</v>
      </c>
      <c r="B291" t="str">
        <v>TELECARE RIVERSIDE COUNTY PSYCHIATRIC HEALTH FACILITY</v>
      </c>
      <c r="C291" t="str">
        <v>47-915 OASIS STREET</v>
      </c>
      <c r="D291" t="str">
        <v>INDIO</v>
      </c>
      <c r="E291">
        <v>92201</v>
      </c>
      <c r="F291" t="str">
        <v>District 36</v>
      </c>
      <c r="G291" t="str">
        <v>District 18</v>
      </c>
      <c r="H291" t="str">
        <v>District 25</v>
      </c>
      <c r="I291" t="str">
        <v>District 25</v>
      </c>
      <c r="J291" t="str">
        <v>No</v>
      </c>
      <c r="K291" t="str">
        <v>No</v>
      </c>
      <c r="L291" t="str">
        <v>NA</v>
      </c>
      <c r="M291" t="str">
        <v>Psychiatric Health Facility</v>
      </c>
      <c r="N291" t="str">
        <v>Investor - Corporation</v>
      </c>
    </row>
    <row r="292" spans="1:14" x14ac:dyDescent="0.3">
      <c r="A292">
        <v>106334487</v>
      </c>
      <c r="B292" t="str">
        <v>RIVERSIDE UNIVERSITY HEALTH SYSTEM - MEDICAL CENTER</v>
      </c>
      <c r="C292" t="str">
        <v>26520 CACTUS AVENUE</v>
      </c>
      <c r="D292" t="str">
        <v>MORENO VALLEY</v>
      </c>
      <c r="E292">
        <v>92555</v>
      </c>
      <c r="F292" t="str">
        <v>District 60</v>
      </c>
      <c r="G292" t="str">
        <v>District 31</v>
      </c>
      <c r="H292" t="str">
        <v>District 39</v>
      </c>
      <c r="I292" t="str">
        <v>District 39</v>
      </c>
      <c r="J292" t="str">
        <v>Yes</v>
      </c>
      <c r="K292" t="str">
        <v>No</v>
      </c>
      <c r="L292" t="str">
        <v>Level II &amp; Level II - Ped</v>
      </c>
      <c r="M292" t="str">
        <v>General Acute Care Hospital</v>
      </c>
      <c r="N292" t="str">
        <v>City or County</v>
      </c>
    </row>
    <row r="293" spans="1:14" x14ac:dyDescent="0.3">
      <c r="A293">
        <v>106334533</v>
      </c>
      <c r="B293" t="str">
        <v>REHABILITATION HOSPITAL OF SOUTHERN CALIFORNIA</v>
      </c>
      <c r="C293" t="str">
        <v>70077 RAMON RD</v>
      </c>
      <c r="D293" t="str">
        <v>RANCHO MIRAGE</v>
      </c>
      <c r="E293">
        <v>92270</v>
      </c>
      <c r="F293" t="str">
        <v>District 47</v>
      </c>
      <c r="G293" t="str">
        <v>District 19</v>
      </c>
      <c r="H293" t="str">
        <v>District 41</v>
      </c>
      <c r="I293" t="str">
        <v>District 25</v>
      </c>
      <c r="J293" t="str">
        <v>No</v>
      </c>
      <c r="K293" t="str">
        <v>No</v>
      </c>
      <c r="L293" t="str">
        <v>NA</v>
      </c>
      <c r="M293" t="str">
        <v>General Acute Care Hospital</v>
      </c>
      <c r="N293" t="str">
        <v>Investor - LLC</v>
      </c>
    </row>
    <row r="294" spans="1:14" x14ac:dyDescent="0.3">
      <c r="A294">
        <v>106334564</v>
      </c>
      <c r="B294" t="str">
        <v>TEMECULA VALLEY HOSPITAL</v>
      </c>
      <c r="C294" t="str">
        <v>31700 TEMECULA PKWY</v>
      </c>
      <c r="D294" t="str">
        <v>TEMECULA</v>
      </c>
      <c r="E294">
        <v>92592</v>
      </c>
      <c r="F294" t="str">
        <v>District 71</v>
      </c>
      <c r="G294" t="str">
        <v>District 32</v>
      </c>
      <c r="H294" t="str">
        <v>District 48</v>
      </c>
      <c r="I294" t="str">
        <v>District 48</v>
      </c>
      <c r="J294" t="str">
        <v>No</v>
      </c>
      <c r="K294" t="str">
        <v>No</v>
      </c>
      <c r="L294" t="str">
        <v>NA</v>
      </c>
      <c r="M294" t="str">
        <v>General Acute Care Hospital</v>
      </c>
      <c r="N294" t="str">
        <v>Investor - Corporation</v>
      </c>
    </row>
    <row r="295" spans="1:14" x14ac:dyDescent="0.3">
      <c r="A295">
        <v>106334589</v>
      </c>
      <c r="B295" t="str">
        <v>LOMA LINDA UNIVERSITY MEDICAL CENTER-MURRIETA</v>
      </c>
      <c r="C295" t="str">
        <v>28062 BAXTER ROAD</v>
      </c>
      <c r="D295" t="str">
        <v>MURRIETA</v>
      </c>
      <c r="E295">
        <v>92563</v>
      </c>
      <c r="F295" t="str">
        <v>District 71</v>
      </c>
      <c r="G295" t="str">
        <v>District 32</v>
      </c>
      <c r="H295" t="str">
        <v>District 48</v>
      </c>
      <c r="I295" t="str">
        <v>District 40</v>
      </c>
      <c r="J295" t="str">
        <v>No</v>
      </c>
      <c r="K295" t="str">
        <v>No</v>
      </c>
      <c r="L295" t="str">
        <v>NA</v>
      </c>
      <c r="M295" t="str">
        <v>General Acute Care Hospital</v>
      </c>
      <c r="N295" t="str">
        <v>Non-Profit Corporation</v>
      </c>
    </row>
    <row r="296" spans="1:14" x14ac:dyDescent="0.3">
      <c r="A296">
        <v>106334678</v>
      </c>
      <c r="B296" t="str">
        <v>ENCOMPASS HEALTH REHABILITATION HOSPITAL OF MURRIETA</v>
      </c>
      <c r="C296" t="str">
        <v>35470 WHITEWOOD ROAD</v>
      </c>
      <c r="D296" t="str">
        <v>MURRIETA</v>
      </c>
      <c r="E296">
        <v>92563</v>
      </c>
      <c r="F296" t="str">
        <v>District 71</v>
      </c>
      <c r="G296" t="str">
        <v>District 32</v>
      </c>
      <c r="H296" t="str">
        <v>District 48</v>
      </c>
      <c r="I296" t="str">
        <v>District 40</v>
      </c>
      <c r="J296" t="str">
        <v>No</v>
      </c>
      <c r="K296" t="str">
        <v>No</v>
      </c>
      <c r="L296" t="str">
        <v>NA</v>
      </c>
      <c r="M296" t="str">
        <v>General Acute Care Hospital</v>
      </c>
      <c r="N296" t="str">
        <v>Investor - LLC</v>
      </c>
    </row>
    <row r="297" spans="1:14" x14ac:dyDescent="0.3">
      <c r="A297">
        <v>106340025</v>
      </c>
      <c r="B297" t="str">
        <v>UC DAVIS REHABILITATION HOSPITAL</v>
      </c>
      <c r="C297" t="str">
        <v>4875 BROADWAY</v>
      </c>
      <c r="D297" t="str">
        <v>SACRAMENTO</v>
      </c>
      <c r="E297">
        <v>95820</v>
      </c>
      <c r="F297" t="str">
        <v>District 6</v>
      </c>
      <c r="G297" t="str">
        <v>District 8</v>
      </c>
      <c r="H297" t="str">
        <v>District 7</v>
      </c>
      <c r="I297" t="str">
        <v>District 7</v>
      </c>
      <c r="J297" t="str">
        <v>No</v>
      </c>
      <c r="K297" t="str">
        <v>No</v>
      </c>
      <c r="L297" t="str">
        <v>NA</v>
      </c>
      <c r="M297" t="str">
        <v>General Acute Care Hospital</v>
      </c>
      <c r="N297" t="str">
        <v>Investor - LLC</v>
      </c>
    </row>
    <row r="298" spans="1:14" x14ac:dyDescent="0.3">
      <c r="A298">
        <v>106340041</v>
      </c>
      <c r="B298" t="str">
        <v>HERITAGE OAKS ENRICHMENT CENTER</v>
      </c>
      <c r="C298" t="str">
        <v>4378 AUBURN BOULEVARD</v>
      </c>
      <c r="D298" t="str">
        <v>SACRAMENTO</v>
      </c>
      <c r="E298">
        <v>95841</v>
      </c>
      <c r="F298" t="str">
        <v>District 7</v>
      </c>
      <c r="G298" t="str">
        <v>District 8</v>
      </c>
      <c r="H298" t="str">
        <v>District 6</v>
      </c>
      <c r="I298" t="str">
        <v>District 6</v>
      </c>
      <c r="J298" t="str">
        <v>No</v>
      </c>
      <c r="K298" t="str">
        <v>No</v>
      </c>
      <c r="L298" t="str">
        <v>NA</v>
      </c>
      <c r="M298" t="str">
        <v>Psychiatric Health Facility</v>
      </c>
      <c r="N298" t="str">
        <v>Investor - Corporation</v>
      </c>
    </row>
    <row r="299" spans="1:14" x14ac:dyDescent="0.3">
      <c r="A299">
        <v>106340913</v>
      </c>
      <c r="B299" t="str">
        <v>KAISER FOUNDATION HOSPITAL - SACRAMENTO</v>
      </c>
      <c r="C299" t="str">
        <v>2025 MORSE AVENUE</v>
      </c>
      <c r="D299" t="str">
        <v>SACRAMENTO</v>
      </c>
      <c r="E299">
        <v>95825</v>
      </c>
      <c r="F299" t="str">
        <v>District 6</v>
      </c>
      <c r="G299" t="str">
        <v>District 6</v>
      </c>
      <c r="H299" t="str">
        <v>District 6</v>
      </c>
      <c r="I299" t="str">
        <v>District 3</v>
      </c>
      <c r="J299" t="str">
        <v>Yes</v>
      </c>
      <c r="K299" t="str">
        <v>No</v>
      </c>
      <c r="L299" t="str">
        <v>NA</v>
      </c>
      <c r="M299" t="str">
        <v>General Acute Care Hospital</v>
      </c>
      <c r="N299" t="str">
        <v>Non-Profit Corporation</v>
      </c>
    </row>
    <row r="300" spans="1:14" x14ac:dyDescent="0.3">
      <c r="A300">
        <v>106340947</v>
      </c>
      <c r="B300" t="str">
        <v>MERCY GENERAL HOSPITAL</v>
      </c>
      <c r="C300" t="str">
        <v>4001 J STREET</v>
      </c>
      <c r="D300" t="str">
        <v>SACRAMENTO</v>
      </c>
      <c r="E300">
        <v>95819</v>
      </c>
      <c r="F300" t="str">
        <v>District 6</v>
      </c>
      <c r="G300" t="str">
        <v>District 8</v>
      </c>
      <c r="H300" t="str">
        <v>District 7</v>
      </c>
      <c r="I300" t="str">
        <v>District 6</v>
      </c>
      <c r="J300" t="str">
        <v>No</v>
      </c>
      <c r="K300" t="str">
        <v>No</v>
      </c>
      <c r="L300" t="str">
        <v>NA</v>
      </c>
      <c r="M300" t="str">
        <v>General Acute Care Hospital</v>
      </c>
      <c r="N300" t="str">
        <v>Non-Profit Corporation</v>
      </c>
    </row>
    <row r="301" spans="1:14" x14ac:dyDescent="0.3">
      <c r="A301">
        <v>106340950</v>
      </c>
      <c r="B301" t="str">
        <v>MERCY SAN JUAN MEDICAL CENTER</v>
      </c>
      <c r="C301" t="str">
        <v>6501 COYLE AVENUE</v>
      </c>
      <c r="D301" t="str">
        <v>CARMICHAEL</v>
      </c>
      <c r="E301">
        <v>95608</v>
      </c>
      <c r="F301" t="str">
        <v>District 7</v>
      </c>
      <c r="G301" t="str">
        <v>District 6</v>
      </c>
      <c r="H301" t="str">
        <v>District 6</v>
      </c>
      <c r="I301" t="str">
        <v>District 6</v>
      </c>
      <c r="J301" t="str">
        <v>No</v>
      </c>
      <c r="K301" t="str">
        <v>No</v>
      </c>
      <c r="L301" t="str">
        <v>Level II</v>
      </c>
      <c r="M301" t="str">
        <v>General Acute Care Hospital</v>
      </c>
      <c r="N301" t="str">
        <v>Non-Profit Corporation</v>
      </c>
    </row>
    <row r="302" spans="1:14" x14ac:dyDescent="0.3">
      <c r="A302">
        <v>106340951</v>
      </c>
      <c r="B302" t="str">
        <v>METHODIST HOSPITAL OF SACRAMENTO</v>
      </c>
      <c r="C302" t="str">
        <v>7500 HOSPITAL DRIVE</v>
      </c>
      <c r="D302" t="str">
        <v>SACRAMENTO</v>
      </c>
      <c r="E302">
        <v>95823</v>
      </c>
      <c r="F302" t="str">
        <v>District 10</v>
      </c>
      <c r="G302" t="str">
        <v>District 8</v>
      </c>
      <c r="H302" t="str">
        <v>District 7</v>
      </c>
      <c r="I302" t="str">
        <v>District 7</v>
      </c>
      <c r="J302" t="str">
        <v>No</v>
      </c>
      <c r="K302" t="str">
        <v>No</v>
      </c>
      <c r="L302" t="str">
        <v>NA</v>
      </c>
      <c r="M302" t="str">
        <v>General Acute Care Hospital</v>
      </c>
      <c r="N302" t="str">
        <v>Non-Profit Corporation</v>
      </c>
    </row>
    <row r="303" spans="1:14" x14ac:dyDescent="0.3">
      <c r="A303">
        <v>106341006</v>
      </c>
      <c r="B303" t="str">
        <v>UNIVERSITY OF CALIFORNIA DAVIS MEDICAL CENTER</v>
      </c>
      <c r="C303" t="str">
        <v>2315 STOCKTON BOULEVARD</v>
      </c>
      <c r="D303" t="str">
        <v>SACRAMENTO</v>
      </c>
      <c r="E303">
        <v>95817</v>
      </c>
      <c r="F303" t="str">
        <v>District 6</v>
      </c>
      <c r="G303" t="str">
        <v>District 8</v>
      </c>
      <c r="H303" t="str">
        <v>District 7</v>
      </c>
      <c r="I303" t="str">
        <v>District 7</v>
      </c>
      <c r="J303" t="str">
        <v>Yes</v>
      </c>
      <c r="K303" t="str">
        <v>No</v>
      </c>
      <c r="L303" t="str">
        <v>Level I &amp; Level I - Ped</v>
      </c>
      <c r="M303" t="str">
        <v>General Acute Care Hospital</v>
      </c>
      <c r="N303" t="str">
        <v>University of California</v>
      </c>
    </row>
    <row r="304" spans="1:14" x14ac:dyDescent="0.3">
      <c r="A304">
        <v>106341051</v>
      </c>
      <c r="B304" t="str">
        <v>SUTTER MEDICAL CENTER, SACRAMENTO</v>
      </c>
      <c r="C304" t="str">
        <v>2825 CAPITOL AVE</v>
      </c>
      <c r="D304" t="str">
        <v>SACRAMENTO</v>
      </c>
      <c r="E304">
        <v>95816</v>
      </c>
      <c r="F304" t="str">
        <v>District 6</v>
      </c>
      <c r="G304" t="str">
        <v>District 8</v>
      </c>
      <c r="H304" t="str">
        <v>District 7</v>
      </c>
      <c r="I304" t="str">
        <v>District 7</v>
      </c>
      <c r="J304" t="str">
        <v>No</v>
      </c>
      <c r="K304" t="str">
        <v>No</v>
      </c>
      <c r="L304" t="str">
        <v>NA</v>
      </c>
      <c r="M304" t="str">
        <v>General Acute Care Hospital</v>
      </c>
      <c r="N304" t="str">
        <v>Non-Profit Corporation</v>
      </c>
    </row>
    <row r="305" spans="1:14" x14ac:dyDescent="0.3">
      <c r="A305">
        <v>106341326</v>
      </c>
      <c r="B305" t="str">
        <v>SACRAMENTO REHABILITATION HOSPITAL</v>
      </c>
      <c r="C305" t="str">
        <v>10 ADVANTAGE COURT</v>
      </c>
      <c r="D305" t="str">
        <v>SACRAMENTO</v>
      </c>
      <c r="E305">
        <v>95834</v>
      </c>
      <c r="F305" t="str">
        <v>District 6</v>
      </c>
      <c r="G305" t="str">
        <v>District 8</v>
      </c>
      <c r="H305" t="str">
        <v>District 6</v>
      </c>
      <c r="I305" t="str">
        <v>District 6</v>
      </c>
      <c r="J305" t="str">
        <v>No</v>
      </c>
      <c r="K305" t="str">
        <v>No</v>
      </c>
      <c r="L305" t="str">
        <v>NA</v>
      </c>
      <c r="M305" t="str">
        <v>General Acute Care Hospital</v>
      </c>
      <c r="N305" t="str">
        <v>Investor - LLC</v>
      </c>
    </row>
    <row r="306" spans="1:14" x14ac:dyDescent="0.3">
      <c r="A306">
        <v>106342344</v>
      </c>
      <c r="B306" t="str">
        <v>KAISER FOUNDATION HOSPITAL - SOUTH SACRAMENTO</v>
      </c>
      <c r="C306" t="str">
        <v>6600 BRUCEVILLE ROAD</v>
      </c>
      <c r="D306" t="str">
        <v>SACRAMENTO</v>
      </c>
      <c r="E306">
        <v>95823</v>
      </c>
      <c r="F306" t="str">
        <v>District 10</v>
      </c>
      <c r="G306" t="str">
        <v>District 8</v>
      </c>
      <c r="H306" t="str">
        <v>District 7</v>
      </c>
      <c r="I306" t="str">
        <v>District 7</v>
      </c>
      <c r="J306" t="str">
        <v>Yes</v>
      </c>
      <c r="K306" t="str">
        <v>No</v>
      </c>
      <c r="L306" t="str">
        <v>Level II</v>
      </c>
      <c r="M306" t="str">
        <v>General Acute Care Hospital</v>
      </c>
      <c r="N306" t="str">
        <v>Non-Profit Corporation</v>
      </c>
    </row>
    <row r="307" spans="1:14" x14ac:dyDescent="0.3">
      <c r="A307">
        <v>106342392</v>
      </c>
      <c r="B307" t="str">
        <v>SIERRA VISTA HOSPITAL, INC</v>
      </c>
      <c r="C307" t="str">
        <v>8001 BRUCEVILLE ROAD</v>
      </c>
      <c r="D307" t="str">
        <v>SACRAMENTO</v>
      </c>
      <c r="E307">
        <v>95823</v>
      </c>
      <c r="F307" t="str">
        <v>District 10</v>
      </c>
      <c r="G307" t="str">
        <v>District 8</v>
      </c>
      <c r="H307" t="str">
        <v>District 7</v>
      </c>
      <c r="I307" t="str">
        <v>District 7</v>
      </c>
      <c r="J307" t="str">
        <v>No</v>
      </c>
      <c r="K307" t="str">
        <v>No</v>
      </c>
      <c r="L307" t="str">
        <v>NA</v>
      </c>
      <c r="M307" t="str">
        <v>Acute Psychiatric Hospital</v>
      </c>
      <c r="N307" t="str">
        <v>Investor - Corporation</v>
      </c>
    </row>
    <row r="308" spans="1:14" x14ac:dyDescent="0.3">
      <c r="A308">
        <v>106344011</v>
      </c>
      <c r="B308" t="str">
        <v>SACRAMENTO MENTAL HEALTH TREATMENT CENTER</v>
      </c>
      <c r="C308" t="str">
        <v>2150 STOCKTON BOULEVARD</v>
      </c>
      <c r="D308" t="str">
        <v>SACRAMENTO</v>
      </c>
      <c r="E308">
        <v>95817</v>
      </c>
      <c r="F308" t="str">
        <v>District 6</v>
      </c>
      <c r="G308" t="str">
        <v>District 8</v>
      </c>
      <c r="H308" t="str">
        <v>District 7</v>
      </c>
      <c r="I308" t="str">
        <v>District 7</v>
      </c>
      <c r="J308" t="str">
        <v>No</v>
      </c>
      <c r="K308" t="str">
        <v>No</v>
      </c>
      <c r="L308" t="str">
        <v>NA</v>
      </c>
      <c r="M308" t="str">
        <v>Psychiatric Health Facility</v>
      </c>
      <c r="N308" t="str">
        <v>City or County</v>
      </c>
    </row>
    <row r="309" spans="1:14" x14ac:dyDescent="0.3">
      <c r="A309">
        <v>106344017</v>
      </c>
      <c r="B309" t="str">
        <v>SUTTER CENTER FOR PSYCHIATRY</v>
      </c>
      <c r="C309" t="str">
        <v>7700 FOLSOM BOULEVARD</v>
      </c>
      <c r="D309" t="str">
        <v>SACRAMENTO</v>
      </c>
      <c r="E309">
        <v>95826</v>
      </c>
      <c r="F309" t="str">
        <v>District 6</v>
      </c>
      <c r="G309" t="str">
        <v>District 8</v>
      </c>
      <c r="H309" t="str">
        <v>District 7</v>
      </c>
      <c r="I309" t="str">
        <v>District 3</v>
      </c>
      <c r="J309" t="str">
        <v>No</v>
      </c>
      <c r="K309" t="str">
        <v>No</v>
      </c>
      <c r="L309" t="str">
        <v>NA</v>
      </c>
      <c r="M309" t="str">
        <v>Acute Psychiatric Hospital</v>
      </c>
      <c r="N309" t="str">
        <v>Non-Profit Corporation</v>
      </c>
    </row>
    <row r="310" spans="1:14" x14ac:dyDescent="0.3">
      <c r="A310">
        <v>106344021</v>
      </c>
      <c r="B310" t="str">
        <v>HERITAGE OAKS HOSPITAL</v>
      </c>
      <c r="C310" t="str">
        <v>4250 AUBURN BLVD.</v>
      </c>
      <c r="D310" t="str">
        <v>SACRAMENTO</v>
      </c>
      <c r="E310">
        <v>95841</v>
      </c>
      <c r="F310" t="str">
        <v>District 6</v>
      </c>
      <c r="G310" t="str">
        <v>District 8</v>
      </c>
      <c r="H310" t="str">
        <v>District 6</v>
      </c>
      <c r="I310" t="str">
        <v>District 6</v>
      </c>
      <c r="J310" t="str">
        <v>No</v>
      </c>
      <c r="K310" t="str">
        <v>No</v>
      </c>
      <c r="L310" t="str">
        <v>NA</v>
      </c>
      <c r="M310" t="str">
        <v>Acute Psychiatric Hospital</v>
      </c>
      <c r="N310" t="str">
        <v>Investor - LLC</v>
      </c>
    </row>
    <row r="311" spans="1:14" x14ac:dyDescent="0.3">
      <c r="A311">
        <v>106344029</v>
      </c>
      <c r="B311" t="str">
        <v>MERCY HOSPITAL OF FOLSOM</v>
      </c>
      <c r="C311" t="str">
        <v>1650 CREEKSIDE DRIVE</v>
      </c>
      <c r="D311" t="str">
        <v>FOLSOM</v>
      </c>
      <c r="E311">
        <v>95630</v>
      </c>
      <c r="F311" t="str">
        <v>District 7</v>
      </c>
      <c r="G311" t="str">
        <v>District 6</v>
      </c>
      <c r="H311" t="str">
        <v>District 3</v>
      </c>
      <c r="I311" t="str">
        <v>District 3</v>
      </c>
      <c r="J311" t="str">
        <v>No</v>
      </c>
      <c r="K311" t="str">
        <v>No</v>
      </c>
      <c r="L311" t="str">
        <v>NA</v>
      </c>
      <c r="M311" t="str">
        <v>General Acute Care Hospital</v>
      </c>
      <c r="N311" t="str">
        <v>Non-Profit Corporation</v>
      </c>
    </row>
    <row r="312" spans="1:14" x14ac:dyDescent="0.3">
      <c r="A312">
        <v>106344035</v>
      </c>
      <c r="B312" t="str">
        <v>VIBRA HOSPITAL OF SACRAMENTO</v>
      </c>
      <c r="C312" t="str">
        <v>330 MONTROSE DRIVE</v>
      </c>
      <c r="D312" t="str">
        <v>FOLSOM</v>
      </c>
      <c r="E312">
        <v>95630</v>
      </c>
      <c r="F312" t="str">
        <v>District 7</v>
      </c>
      <c r="G312" t="str">
        <v>District 6</v>
      </c>
      <c r="H312" t="str">
        <v>District 3</v>
      </c>
      <c r="I312" t="str">
        <v>District 3</v>
      </c>
      <c r="J312" t="str">
        <v>No</v>
      </c>
      <c r="K312" t="str">
        <v>No</v>
      </c>
      <c r="L312" t="str">
        <v>NA</v>
      </c>
      <c r="M312" t="str">
        <v>General Acute Care Hospital</v>
      </c>
      <c r="N312" t="str">
        <v>Investor - LLC</v>
      </c>
    </row>
    <row r="313" spans="1:14" x14ac:dyDescent="0.3">
      <c r="A313">
        <v>106344114</v>
      </c>
      <c r="B313" t="str">
        <v>SHRINERS HOSPITALS FOR CHILDREN NORTHERN CALIF.</v>
      </c>
      <c r="C313" t="str">
        <v>2425 STOCKTON BLVD</v>
      </c>
      <c r="D313" t="str">
        <v>SACRAMENTO</v>
      </c>
      <c r="E313">
        <v>95817</v>
      </c>
      <c r="F313" t="str">
        <v>District 6</v>
      </c>
      <c r="G313" t="str">
        <v>District 8</v>
      </c>
      <c r="H313" t="str">
        <v>District 7</v>
      </c>
      <c r="I313" t="str">
        <v>District 7</v>
      </c>
      <c r="J313" t="str">
        <v>No</v>
      </c>
      <c r="K313" t="str">
        <v>No</v>
      </c>
      <c r="L313" t="str">
        <v>NA</v>
      </c>
      <c r="M313" t="str">
        <v>General Acute Care Hospital</v>
      </c>
      <c r="N313" t="str">
        <v>Non-Profit Corporation</v>
      </c>
    </row>
    <row r="314" spans="1:14" x14ac:dyDescent="0.3">
      <c r="A314">
        <v>106344170</v>
      </c>
      <c r="B314" t="str">
        <v>CRESTWOOD PSYCHIATRIC HEALTH FACILITY-CARMICHAEL</v>
      </c>
      <c r="C314" t="str">
        <v>4741 ENGLE ROAD</v>
      </c>
      <c r="D314" t="str">
        <v>CARMICHAEL</v>
      </c>
      <c r="E314">
        <v>95608</v>
      </c>
      <c r="F314" t="str">
        <v>District 6</v>
      </c>
      <c r="G314" t="str">
        <v>District 6</v>
      </c>
      <c r="H314" t="str">
        <v>District 6</v>
      </c>
      <c r="I314" t="str">
        <v>District 6</v>
      </c>
      <c r="J314" t="str">
        <v>No</v>
      </c>
      <c r="K314" t="str">
        <v>No</v>
      </c>
      <c r="L314" t="str">
        <v>NA</v>
      </c>
      <c r="M314" t="str">
        <v>Psychiatric Health Facility</v>
      </c>
      <c r="N314" t="str">
        <v>Investor - Corporation</v>
      </c>
    </row>
    <row r="315" spans="1:14" x14ac:dyDescent="0.3">
      <c r="A315">
        <v>106344188</v>
      </c>
      <c r="B315" t="str">
        <v>CRESTWOOD PSYCHIATRIC HEALTH FACILITY-SACRAMENTO</v>
      </c>
      <c r="C315" t="str">
        <v>2600 STOCKTON BLVD, STE B</v>
      </c>
      <c r="D315" t="str">
        <v>SACRAMENTO</v>
      </c>
      <c r="E315">
        <v>95817</v>
      </c>
      <c r="F315" t="str">
        <v>District 6</v>
      </c>
      <c r="G315" t="str">
        <v>District 8</v>
      </c>
      <c r="H315" t="str">
        <v>District 7</v>
      </c>
      <c r="I315" t="str">
        <v>District 7</v>
      </c>
      <c r="J315" t="str">
        <v>No</v>
      </c>
      <c r="K315" t="str">
        <v>No</v>
      </c>
      <c r="L315" t="str">
        <v>NA</v>
      </c>
      <c r="M315" t="str">
        <v>Psychiatric Health Facility</v>
      </c>
      <c r="N315" t="str">
        <v>Investor - Corporation</v>
      </c>
    </row>
    <row r="316" spans="1:14" x14ac:dyDescent="0.3">
      <c r="A316">
        <v>106344210</v>
      </c>
      <c r="B316" t="str">
        <v>SACRAMENTO BEHAVIORAL HEALTHCARE HOSPITAL, LLC</v>
      </c>
      <c r="C316" t="str">
        <v>1400 EXPO PARKWAY</v>
      </c>
      <c r="D316" t="str">
        <v>SACRAMENTO</v>
      </c>
      <c r="E316">
        <v>95815</v>
      </c>
      <c r="F316" t="str">
        <v>District 6</v>
      </c>
      <c r="G316" t="str">
        <v>District 8</v>
      </c>
      <c r="H316" t="str">
        <v>District 6</v>
      </c>
      <c r="I316" t="str">
        <v>District 6</v>
      </c>
      <c r="J316" t="str">
        <v>No</v>
      </c>
      <c r="K316" t="str">
        <v>No</v>
      </c>
      <c r="L316" t="str">
        <v>NA</v>
      </c>
      <c r="M316" t="str">
        <v>Acute Psychiatric Hospital</v>
      </c>
      <c r="N316" t="str">
        <v>Investor - LLC</v>
      </c>
    </row>
    <row r="317" spans="1:14" x14ac:dyDescent="0.3">
      <c r="A317">
        <v>106350784</v>
      </c>
      <c r="B317" t="str">
        <v>HAZEL HAWKINS MEMORIAL HOSPITAL</v>
      </c>
      <c r="C317" t="str">
        <v>911 SUNSET DRIVE</v>
      </c>
      <c r="D317" t="str">
        <v>HOLLISTER</v>
      </c>
      <c r="E317">
        <v>95023</v>
      </c>
      <c r="F317" t="str">
        <v>District 29</v>
      </c>
      <c r="G317" t="str">
        <v>District 17</v>
      </c>
      <c r="H317" t="str">
        <v>District 18</v>
      </c>
      <c r="I317" t="str">
        <v>District 18</v>
      </c>
      <c r="J317" t="str">
        <v>No</v>
      </c>
      <c r="K317" t="str">
        <v>Yes</v>
      </c>
      <c r="L317" t="str">
        <v>Level IV</v>
      </c>
      <c r="M317" t="str">
        <v>General Acute Care Hospital</v>
      </c>
      <c r="N317" t="str">
        <v>District</v>
      </c>
    </row>
    <row r="318" spans="1:14" x14ac:dyDescent="0.3">
      <c r="A318">
        <v>106361110</v>
      </c>
      <c r="B318" t="str">
        <v>BEAR VALLEY COMMUNITY HOSPITAL</v>
      </c>
      <c r="C318" t="str">
        <v>41870 GARSTIN DRIVE</v>
      </c>
      <c r="D318" t="str">
        <v>BIG BEAR LAKE</v>
      </c>
      <c r="E318">
        <v>92315</v>
      </c>
      <c r="F318" t="str">
        <v>District 34</v>
      </c>
      <c r="G318" t="str">
        <v>District 19</v>
      </c>
      <c r="H318" t="str">
        <v>District 23</v>
      </c>
      <c r="I318" t="str">
        <v>District 23</v>
      </c>
      <c r="J318" t="str">
        <v>No</v>
      </c>
      <c r="K318" t="str">
        <v>Yes</v>
      </c>
      <c r="L318" t="str">
        <v>NA</v>
      </c>
      <c r="M318" t="str">
        <v>General Acute Care Hospital</v>
      </c>
      <c r="N318" t="str">
        <v>District</v>
      </c>
    </row>
    <row r="319" spans="1:14" x14ac:dyDescent="0.3">
      <c r="A319">
        <v>106361144</v>
      </c>
      <c r="B319" t="str">
        <v>CHINO VALLEY MEDICAL CENTER</v>
      </c>
      <c r="C319" t="str">
        <v>5451 WALNUT AVENUE</v>
      </c>
      <c r="D319" t="str">
        <v>CHINO</v>
      </c>
      <c r="E319">
        <v>91710</v>
      </c>
      <c r="F319" t="str">
        <v>District 53</v>
      </c>
      <c r="G319" t="str">
        <v>District 22</v>
      </c>
      <c r="H319" t="str">
        <v>District 35</v>
      </c>
      <c r="I319" t="str">
        <v>District 31</v>
      </c>
      <c r="J319" t="str">
        <v>No</v>
      </c>
      <c r="K319" t="str">
        <v>No</v>
      </c>
      <c r="L319" t="str">
        <v>NA</v>
      </c>
      <c r="M319" t="str">
        <v>General Acute Care Hospital</v>
      </c>
      <c r="N319" t="str">
        <v>Investor - Corporation</v>
      </c>
    </row>
    <row r="320" spans="1:14" x14ac:dyDescent="0.3">
      <c r="A320">
        <v>106361166</v>
      </c>
      <c r="B320" t="str">
        <v>MONTCLAIR HOSPITAL MEDICAL CENTER</v>
      </c>
      <c r="C320" t="str">
        <v>5000 SAN BERNARDINO STREET</v>
      </c>
      <c r="D320" t="str">
        <v>MONTCLAIR</v>
      </c>
      <c r="E320">
        <v>91763</v>
      </c>
      <c r="F320" t="str">
        <v>District 53</v>
      </c>
      <c r="G320" t="str">
        <v>District 22</v>
      </c>
      <c r="H320" t="str">
        <v>District 35</v>
      </c>
      <c r="I320" t="str">
        <v>District 31</v>
      </c>
      <c r="J320" t="str">
        <v>No</v>
      </c>
      <c r="K320" t="str">
        <v>No</v>
      </c>
      <c r="L320" t="str">
        <v>NA</v>
      </c>
      <c r="M320" t="str">
        <v>General Acute Care Hospital</v>
      </c>
      <c r="N320" t="str">
        <v>Non-Profit Corporation</v>
      </c>
    </row>
    <row r="321" spans="1:14" x14ac:dyDescent="0.3">
      <c r="A321">
        <v>106361223</v>
      </c>
      <c r="B321" t="str">
        <v>KAISER FOUNDATION HOSPITAL - FONTANA</v>
      </c>
      <c r="C321" t="str">
        <v>9961 SIERRA AVENUE</v>
      </c>
      <c r="D321" t="str">
        <v>FONTANA</v>
      </c>
      <c r="E321">
        <v>92335</v>
      </c>
      <c r="F321" t="str">
        <v>District 50</v>
      </c>
      <c r="G321" t="str">
        <v>District 29</v>
      </c>
      <c r="H321" t="str">
        <v>District 35</v>
      </c>
      <c r="I321" t="str">
        <v>District 35</v>
      </c>
      <c r="J321" t="str">
        <v>Yes</v>
      </c>
      <c r="K321" t="str">
        <v>No</v>
      </c>
      <c r="L321" t="str">
        <v>NA</v>
      </c>
      <c r="M321" t="str">
        <v>General Acute Care Hospital</v>
      </c>
      <c r="N321" t="str">
        <v>Non-Profit Corporation</v>
      </c>
    </row>
    <row r="322" spans="1:14" x14ac:dyDescent="0.3">
      <c r="A322">
        <v>106361245</v>
      </c>
      <c r="B322" t="str">
        <v>LOMA LINDA UNIV. MED. CENTER EAST CAMPUS HOSPITAL</v>
      </c>
      <c r="C322" t="str">
        <v>25333 BARTON ROAD</v>
      </c>
      <c r="D322" t="str">
        <v>LOMA LINDA</v>
      </c>
      <c r="E322">
        <v>92354</v>
      </c>
      <c r="F322" t="str">
        <v>District 50</v>
      </c>
      <c r="G322" t="str">
        <v>District 19</v>
      </c>
      <c r="H322" t="str">
        <v>District 23</v>
      </c>
      <c r="I322" t="str">
        <v>District 23</v>
      </c>
      <c r="J322" t="str">
        <v>No</v>
      </c>
      <c r="K322" t="str">
        <v>No</v>
      </c>
      <c r="L322" t="str">
        <v>NA</v>
      </c>
      <c r="M322" t="str">
        <v>General Acute Care Hospital</v>
      </c>
      <c r="N322" t="str">
        <v>Non-Profit Corporation</v>
      </c>
    </row>
    <row r="323" spans="1:14" x14ac:dyDescent="0.3">
      <c r="A323">
        <v>106361246</v>
      </c>
      <c r="B323" t="str">
        <v>LOMA LINDA UNIVERSITY MEDICAL CENTER</v>
      </c>
      <c r="C323" t="str">
        <v>11234 ANDERSON STREET</v>
      </c>
      <c r="D323" t="str">
        <v>LOMA LINDA</v>
      </c>
      <c r="E323">
        <v>92354</v>
      </c>
      <c r="F323" t="str">
        <v>District 50</v>
      </c>
      <c r="G323" t="str">
        <v>District 19</v>
      </c>
      <c r="H323" t="str">
        <v>District 23</v>
      </c>
      <c r="I323" t="str">
        <v>District 23</v>
      </c>
      <c r="J323" t="str">
        <v>Yes</v>
      </c>
      <c r="K323" t="str">
        <v>No</v>
      </c>
      <c r="L323" t="str">
        <v>Level I &amp; Level I - Ped</v>
      </c>
      <c r="M323" t="str">
        <v>General Acute Care Hospital</v>
      </c>
      <c r="N323" t="str">
        <v>Non-Profit Corporation</v>
      </c>
    </row>
    <row r="324" spans="1:14" x14ac:dyDescent="0.3">
      <c r="A324">
        <v>106361266</v>
      </c>
      <c r="B324" t="str">
        <v>MOUNTAINS COMMUNITY HOSPITAL</v>
      </c>
      <c r="C324" t="str">
        <v>29101 HOSPITAL ROAD</v>
      </c>
      <c r="D324" t="str">
        <v>LAKE ARROWHEAD</v>
      </c>
      <c r="E324">
        <v>92352</v>
      </c>
      <c r="F324" t="str">
        <v>District 34</v>
      </c>
      <c r="G324" t="str">
        <v>District 19</v>
      </c>
      <c r="H324" t="str">
        <v>District 23</v>
      </c>
      <c r="I324" t="str">
        <v>District 23</v>
      </c>
      <c r="J324" t="str">
        <v>No</v>
      </c>
      <c r="K324" t="str">
        <v>Yes</v>
      </c>
      <c r="L324" t="str">
        <v>NA</v>
      </c>
      <c r="M324" t="str">
        <v>General Acute Care Hospital</v>
      </c>
      <c r="N324" t="str">
        <v>District</v>
      </c>
    </row>
    <row r="325" spans="1:14" x14ac:dyDescent="0.3">
      <c r="A325">
        <v>106361274</v>
      </c>
      <c r="B325" t="str">
        <v>KINDRED HOSPITAL - ONTARIO</v>
      </c>
      <c r="C325" t="str">
        <v>550 NORTH MONTEREY AVENUE</v>
      </c>
      <c r="D325" t="str">
        <v>ONTARIO</v>
      </c>
      <c r="E325">
        <v>91764</v>
      </c>
      <c r="F325" t="str">
        <v>District 53</v>
      </c>
      <c r="G325" t="str">
        <v>District 22</v>
      </c>
      <c r="H325" t="str">
        <v>District 35</v>
      </c>
      <c r="I325" t="str">
        <v>District 35</v>
      </c>
      <c r="J325" t="str">
        <v>No</v>
      </c>
      <c r="K325" t="str">
        <v>No</v>
      </c>
      <c r="L325" t="str">
        <v>NA</v>
      </c>
      <c r="M325" t="str">
        <v>General Acute Care Hospital</v>
      </c>
      <c r="N325" t="str">
        <v>Investor - Corporation</v>
      </c>
    </row>
    <row r="326" spans="1:14" x14ac:dyDescent="0.3">
      <c r="A326">
        <v>106361308</v>
      </c>
      <c r="B326" t="str">
        <v>REDLANDS COMMUNITY HOSPITAL</v>
      </c>
      <c r="C326" t="str">
        <v>350 TERRACINA BOULEVARD</v>
      </c>
      <c r="D326" t="str">
        <v>REDLANDS</v>
      </c>
      <c r="E326">
        <v>92373</v>
      </c>
      <c r="F326" t="str">
        <v>District 50</v>
      </c>
      <c r="G326" t="str">
        <v>District 19</v>
      </c>
      <c r="H326" t="str">
        <v>District 23</v>
      </c>
      <c r="I326" t="str">
        <v>District 33</v>
      </c>
      <c r="J326" t="str">
        <v>No</v>
      </c>
      <c r="K326" t="str">
        <v>No</v>
      </c>
      <c r="L326" t="str">
        <v>NA</v>
      </c>
      <c r="M326" t="str">
        <v>General Acute Care Hospital</v>
      </c>
      <c r="N326" t="str">
        <v>Non-Profit Corporation</v>
      </c>
    </row>
    <row r="327" spans="1:14" x14ac:dyDescent="0.3">
      <c r="A327">
        <v>106361318</v>
      </c>
      <c r="B327" t="str">
        <v>SAN ANTONIO REGIONAL HOSPITAL</v>
      </c>
      <c r="C327" t="str">
        <v>999 SAN BERNARDINO ROAD</v>
      </c>
      <c r="D327" t="str">
        <v>UPLAND</v>
      </c>
      <c r="E327">
        <v>91786</v>
      </c>
      <c r="F327" t="str">
        <v>District 53</v>
      </c>
      <c r="G327" t="str">
        <v>District 29</v>
      </c>
      <c r="H327" t="str">
        <v>District 35</v>
      </c>
      <c r="I327" t="str">
        <v>District 35</v>
      </c>
      <c r="J327" t="str">
        <v>No</v>
      </c>
      <c r="K327" t="str">
        <v>No</v>
      </c>
      <c r="L327" t="str">
        <v>NA</v>
      </c>
      <c r="M327" t="str">
        <v>General Acute Care Hospital</v>
      </c>
      <c r="N327" t="str">
        <v>Non-Profit Corporation</v>
      </c>
    </row>
    <row r="328" spans="1:14" x14ac:dyDescent="0.3">
      <c r="A328">
        <v>106361323</v>
      </c>
      <c r="B328" t="str">
        <v>COMMUNITY HOSPITAL OF SAN BERNARDINO</v>
      </c>
      <c r="C328" t="str">
        <v>1805 MEDICAL CENTER DRIVE</v>
      </c>
      <c r="D328" t="str">
        <v>SAN BERNARDINO</v>
      </c>
      <c r="E328">
        <v>92411</v>
      </c>
      <c r="F328" t="str">
        <v>District 45</v>
      </c>
      <c r="G328" t="str">
        <v>District 29</v>
      </c>
      <c r="H328" t="str">
        <v>District 33</v>
      </c>
      <c r="I328" t="str">
        <v>District 33</v>
      </c>
      <c r="J328" t="str">
        <v>No</v>
      </c>
      <c r="K328" t="str">
        <v>No</v>
      </c>
      <c r="L328" t="str">
        <v>NA</v>
      </c>
      <c r="M328" t="str">
        <v>General Acute Care Hospital</v>
      </c>
      <c r="N328" t="str">
        <v>Non-Profit Corporation</v>
      </c>
    </row>
    <row r="329" spans="1:14" x14ac:dyDescent="0.3">
      <c r="A329">
        <v>106361339</v>
      </c>
      <c r="B329" t="str">
        <v>ST. BERNARDINE MEDICAL CENTER</v>
      </c>
      <c r="C329" t="str">
        <v>2101 NORTH WATERMAN AVENUE</v>
      </c>
      <c r="D329" t="str">
        <v>SAN BERNARDINO</v>
      </c>
      <c r="E329">
        <v>92404</v>
      </c>
      <c r="F329" t="str">
        <v>District 45</v>
      </c>
      <c r="G329" t="str">
        <v>District 29</v>
      </c>
      <c r="H329" t="str">
        <v>District 33</v>
      </c>
      <c r="I329" t="str">
        <v>District 33</v>
      </c>
      <c r="J329" t="str">
        <v>Yes</v>
      </c>
      <c r="K329" t="str">
        <v>No</v>
      </c>
      <c r="L329" t="str">
        <v>NA</v>
      </c>
      <c r="M329" t="str">
        <v>General Acute Care Hospital</v>
      </c>
      <c r="N329" t="str">
        <v>Non-Profit Corporation</v>
      </c>
    </row>
    <row r="330" spans="1:14" x14ac:dyDescent="0.3">
      <c r="A330">
        <v>106361343</v>
      </c>
      <c r="B330" t="str">
        <v>PROVIDENCE ST. MARY MEDICAL CENTER</v>
      </c>
      <c r="C330" t="str">
        <v>18300 US HIGHWAY 18</v>
      </c>
      <c r="D330" t="str">
        <v>APPLE VALLEY</v>
      </c>
      <c r="E330">
        <v>92307</v>
      </c>
      <c r="F330" t="str">
        <v>District 34</v>
      </c>
      <c r="G330" t="str">
        <v>District 19</v>
      </c>
      <c r="H330" t="str">
        <v>District 23</v>
      </c>
      <c r="I330" t="str">
        <v>District 23</v>
      </c>
      <c r="J330" t="str">
        <v>No</v>
      </c>
      <c r="K330" t="str">
        <v>Yes</v>
      </c>
      <c r="L330" t="str">
        <v>Level IV</v>
      </c>
      <c r="M330" t="str">
        <v>General Acute Care Hospital</v>
      </c>
      <c r="N330" t="str">
        <v>Non-Profit Corporation</v>
      </c>
    </row>
    <row r="331" spans="1:14" x14ac:dyDescent="0.3">
      <c r="A331">
        <v>106361370</v>
      </c>
      <c r="B331" t="str">
        <v>VICTOR VALLEY GLOBAL MEDICAL CENTER</v>
      </c>
      <c r="C331" t="str">
        <v>15248 ELEVENTH STREET</v>
      </c>
      <c r="D331" t="str">
        <v>VICTORVILLE</v>
      </c>
      <c r="E331">
        <v>92395</v>
      </c>
      <c r="F331" t="str">
        <v>District 39</v>
      </c>
      <c r="G331" t="str">
        <v>District 23</v>
      </c>
      <c r="H331" t="str">
        <v>District 23</v>
      </c>
      <c r="I331" t="str">
        <v>District 23</v>
      </c>
      <c r="J331" t="str">
        <v>No</v>
      </c>
      <c r="K331" t="str">
        <v>Yes</v>
      </c>
      <c r="L331" t="str">
        <v>NA</v>
      </c>
      <c r="M331" t="str">
        <v>General Acute Care Hospital</v>
      </c>
      <c r="N331" t="str">
        <v>City or County</v>
      </c>
    </row>
    <row r="332" spans="1:14" x14ac:dyDescent="0.3">
      <c r="A332">
        <v>106361458</v>
      </c>
      <c r="B332" t="str">
        <v>COLORADO RIVER MEDICAL CENTER</v>
      </c>
      <c r="C332" t="str">
        <v>1401 BAILEY AVENUE</v>
      </c>
      <c r="D332" t="str">
        <v>NEEDLES</v>
      </c>
      <c r="E332">
        <v>92363</v>
      </c>
      <c r="F332" t="str">
        <v>District 36</v>
      </c>
      <c r="G332" t="str">
        <v>District 18</v>
      </c>
      <c r="H332" t="str">
        <v>District 25</v>
      </c>
      <c r="I332" t="str">
        <v>District 23</v>
      </c>
      <c r="J332" t="str">
        <v>No</v>
      </c>
      <c r="K332" t="str">
        <v>Yes</v>
      </c>
      <c r="L332" t="str">
        <v>NA</v>
      </c>
      <c r="M332" t="str">
        <v>General Acute Care Hospital</v>
      </c>
      <c r="N332" t="str">
        <v>Non-Profit Corporation</v>
      </c>
    </row>
    <row r="333" spans="1:14" x14ac:dyDescent="0.3">
      <c r="A333">
        <v>106361768</v>
      </c>
      <c r="B333" t="str">
        <v>DEPARTMENT OF STATE HOSPITALS - PATTON</v>
      </c>
      <c r="C333" t="str">
        <v>3102 E. HIGHLAND AVENUE</v>
      </c>
      <c r="D333" t="str">
        <v>PATTON</v>
      </c>
      <c r="E333">
        <v>92369</v>
      </c>
      <c r="F333" t="str">
        <v>District 45</v>
      </c>
      <c r="G333" t="str">
        <v>District 29</v>
      </c>
      <c r="H333" t="str">
        <v>District 33</v>
      </c>
      <c r="I333" t="str">
        <v>District 23</v>
      </c>
      <c r="J333" t="str">
        <v>No</v>
      </c>
      <c r="K333" t="str">
        <v>No</v>
      </c>
      <c r="L333" t="str">
        <v>NA</v>
      </c>
      <c r="M333" t="str">
        <v>Acute Psychiatric Hospital</v>
      </c>
      <c r="N333" t="str">
        <v>State</v>
      </c>
    </row>
    <row r="334" spans="1:14" x14ac:dyDescent="0.3">
      <c r="A334">
        <v>106362041</v>
      </c>
      <c r="B334" t="str">
        <v>HI-DESERT MEDICAL CENTER</v>
      </c>
      <c r="C334" t="str">
        <v>6601 WHITE FEATHER ROAD</v>
      </c>
      <c r="D334" t="str">
        <v>JOSHUA TREE</v>
      </c>
      <c r="E334">
        <v>92252</v>
      </c>
      <c r="F334" t="str">
        <v>District 47</v>
      </c>
      <c r="G334" t="str">
        <v>District 19</v>
      </c>
      <c r="H334" t="str">
        <v>District 23</v>
      </c>
      <c r="I334" t="str">
        <v>District 23</v>
      </c>
      <c r="J334" t="str">
        <v>No</v>
      </c>
      <c r="K334" t="str">
        <v>Yes</v>
      </c>
      <c r="L334" t="str">
        <v>Level IV</v>
      </c>
      <c r="M334" t="str">
        <v>General Acute Care Hospital</v>
      </c>
      <c r="N334" t="str">
        <v>Investor - LLC</v>
      </c>
    </row>
    <row r="335" spans="1:14" x14ac:dyDescent="0.3">
      <c r="A335">
        <v>106364014</v>
      </c>
      <c r="B335" t="str">
        <v>LOMA LINDA UNIVERSITY BEHAVIORAL MEDICINE CENTER</v>
      </c>
      <c r="C335" t="str">
        <v>1710 BARTON ROAD</v>
      </c>
      <c r="D335" t="str">
        <v>REDLANDS</v>
      </c>
      <c r="E335">
        <v>92373</v>
      </c>
      <c r="F335" t="str">
        <v>District 50</v>
      </c>
      <c r="G335" t="str">
        <v>District 19</v>
      </c>
      <c r="H335" t="str">
        <v>District 23</v>
      </c>
      <c r="I335" t="str">
        <v>District 33</v>
      </c>
      <c r="J335" t="str">
        <v>No</v>
      </c>
      <c r="K335" t="str">
        <v>No</v>
      </c>
      <c r="L335" t="str">
        <v>NA</v>
      </c>
      <c r="M335" t="str">
        <v>General Acute Care Hospital</v>
      </c>
      <c r="N335" t="str">
        <v>NA</v>
      </c>
    </row>
    <row r="336" spans="1:14" x14ac:dyDescent="0.3">
      <c r="A336">
        <v>106364050</v>
      </c>
      <c r="B336" t="str">
        <v>CANYON RIDGE HOSPITAL</v>
      </c>
      <c r="C336" t="str">
        <v>5353 G STREET</v>
      </c>
      <c r="D336" t="str">
        <v>CHINO</v>
      </c>
      <c r="E336">
        <v>91710</v>
      </c>
      <c r="F336" t="str">
        <v>District 53</v>
      </c>
      <c r="G336" t="str">
        <v>District 22</v>
      </c>
      <c r="H336" t="str">
        <v>District 35</v>
      </c>
      <c r="I336" t="str">
        <v>District 31</v>
      </c>
      <c r="J336" t="str">
        <v>No</v>
      </c>
      <c r="K336" t="str">
        <v>No</v>
      </c>
      <c r="L336" t="str">
        <v>NA</v>
      </c>
      <c r="M336" t="str">
        <v>Acute Psychiatric Hospital</v>
      </c>
      <c r="N336" t="str">
        <v>Investor - Corporation</v>
      </c>
    </row>
    <row r="337" spans="1:14" x14ac:dyDescent="0.3">
      <c r="A337">
        <v>106364121</v>
      </c>
      <c r="B337" t="str">
        <v>BALLARD REHABILITATION HOSPITAL</v>
      </c>
      <c r="C337" t="str">
        <v>1760 WEST 16TH STREET</v>
      </c>
      <c r="D337" t="str">
        <v>SAN BERNARDINO</v>
      </c>
      <c r="E337">
        <v>92411</v>
      </c>
      <c r="F337" t="str">
        <v>District 45</v>
      </c>
      <c r="G337" t="str">
        <v>District 29</v>
      </c>
      <c r="H337" t="str">
        <v>District 33</v>
      </c>
      <c r="I337" t="str">
        <v>District 33</v>
      </c>
      <c r="J337" t="str">
        <v>No</v>
      </c>
      <c r="K337" t="str">
        <v>No</v>
      </c>
      <c r="L337" t="str">
        <v>NA</v>
      </c>
      <c r="M337" t="str">
        <v>General Acute Care Hospital</v>
      </c>
      <c r="N337" t="str">
        <v>Investor - Partnership</v>
      </c>
    </row>
    <row r="338" spans="1:14" x14ac:dyDescent="0.3">
      <c r="A338">
        <v>106364144</v>
      </c>
      <c r="B338" t="str">
        <v>DESERT VALLEY HOSPITAL</v>
      </c>
      <c r="C338" t="str">
        <v>16850 BEAR VALLEY ROAD</v>
      </c>
      <c r="D338" t="str">
        <v>VICTORVILLE</v>
      </c>
      <c r="E338">
        <v>92395</v>
      </c>
      <c r="F338" t="str">
        <v>District 34</v>
      </c>
      <c r="G338" t="str">
        <v>District 23</v>
      </c>
      <c r="H338" t="str">
        <v>District 23</v>
      </c>
      <c r="I338" t="str">
        <v>District 23</v>
      </c>
      <c r="J338" t="str">
        <v>No</v>
      </c>
      <c r="K338" t="str">
        <v>No</v>
      </c>
      <c r="L338" t="str">
        <v>NA</v>
      </c>
      <c r="M338" t="str">
        <v>General Acute Care Hospital</v>
      </c>
      <c r="N338" t="str">
        <v>Investor - Corporation</v>
      </c>
    </row>
    <row r="339" spans="1:14" x14ac:dyDescent="0.3">
      <c r="A339">
        <v>106364188</v>
      </c>
      <c r="B339" t="str">
        <v>KINDRED HOSPITAL RANCHO</v>
      </c>
      <c r="C339" t="str">
        <v>10841 WHITE OAK AVENUE</v>
      </c>
      <c r="D339" t="str">
        <v>RANCHO CUCAMONGA</v>
      </c>
      <c r="E339">
        <v>91730</v>
      </c>
      <c r="F339" t="str">
        <v>District 50</v>
      </c>
      <c r="G339" t="str">
        <v>District 29</v>
      </c>
      <c r="H339" t="str">
        <v>District 35</v>
      </c>
      <c r="I339" t="str">
        <v>District 33</v>
      </c>
      <c r="J339" t="str">
        <v>No</v>
      </c>
      <c r="K339" t="str">
        <v>No</v>
      </c>
      <c r="L339" t="str">
        <v>NA</v>
      </c>
      <c r="M339" t="str">
        <v>General Acute Care Hospital</v>
      </c>
      <c r="N339" t="str">
        <v>Investor - LLC</v>
      </c>
    </row>
    <row r="340" spans="1:14" x14ac:dyDescent="0.3">
      <c r="A340">
        <v>106364231</v>
      </c>
      <c r="B340" t="str">
        <v>ARROWHEAD REGIONAL MEDICAL CENTER</v>
      </c>
      <c r="C340" t="str">
        <v>400 N. PEPPER AVENUE</v>
      </c>
      <c r="D340" t="str">
        <v>COLTON</v>
      </c>
      <c r="E340" t="str">
        <v>92324-1816</v>
      </c>
      <c r="F340" t="str">
        <v>District 50</v>
      </c>
      <c r="G340" t="str">
        <v>District 29</v>
      </c>
      <c r="H340" t="str">
        <v>District 33</v>
      </c>
      <c r="I340" t="str">
        <v>District 33</v>
      </c>
      <c r="J340" t="str">
        <v>Yes</v>
      </c>
      <c r="K340" t="str">
        <v>No</v>
      </c>
      <c r="L340" t="str">
        <v>Level I</v>
      </c>
      <c r="M340" t="str">
        <v>General Acute Care Hospital</v>
      </c>
      <c r="N340" t="str">
        <v>City or County</v>
      </c>
    </row>
    <row r="341" spans="1:14" x14ac:dyDescent="0.3">
      <c r="A341">
        <v>106364265</v>
      </c>
      <c r="B341" t="str">
        <v>KAISER FOUNDATION HOSPITAL - ONTARIO</v>
      </c>
      <c r="C341" t="str">
        <v>2295 S. VINEYARD AVENUE</v>
      </c>
      <c r="D341" t="str">
        <v>ONTARIO</v>
      </c>
      <c r="E341">
        <v>91761</v>
      </c>
      <c r="F341" t="str">
        <v>District 53</v>
      </c>
      <c r="G341" t="str">
        <v>District 22</v>
      </c>
      <c r="H341" t="str">
        <v>District 35</v>
      </c>
      <c r="I341" t="str">
        <v>District 35</v>
      </c>
      <c r="J341" t="str">
        <v>No</v>
      </c>
      <c r="K341" t="str">
        <v>No</v>
      </c>
      <c r="L341" t="str">
        <v>NA</v>
      </c>
      <c r="M341" t="str">
        <v>General Acute Care Hospital</v>
      </c>
      <c r="N341" t="str">
        <v>Non-Profit Corporation</v>
      </c>
    </row>
    <row r="342" spans="1:14" x14ac:dyDescent="0.3">
      <c r="A342">
        <v>106364268</v>
      </c>
      <c r="B342" t="str">
        <v>LOMA LINDA UNIVERSITY SURGICAL HOSPITAL</v>
      </c>
      <c r="C342" t="str">
        <v>26780 BARTON ROAD</v>
      </c>
      <c r="D342" t="str">
        <v>REDLANDS</v>
      </c>
      <c r="E342">
        <v>92373</v>
      </c>
      <c r="F342" t="str">
        <v>District 50</v>
      </c>
      <c r="G342" t="str">
        <v>District 19</v>
      </c>
      <c r="H342" t="str">
        <v>District 23</v>
      </c>
      <c r="I342" t="str">
        <v>District 23</v>
      </c>
      <c r="J342" t="str">
        <v>No</v>
      </c>
      <c r="K342" t="str">
        <v>No</v>
      </c>
      <c r="L342" t="str">
        <v>NA</v>
      </c>
      <c r="M342" t="str">
        <v>General Acute Care Hospital</v>
      </c>
      <c r="N342" t="str">
        <v>Non-Profit Corporation</v>
      </c>
    </row>
    <row r="343" spans="1:14" x14ac:dyDescent="0.3">
      <c r="A343">
        <v>106364430</v>
      </c>
      <c r="B343" t="str">
        <v>BARSTOW COMMUNITY HOSPITAL</v>
      </c>
      <c r="C343" t="str">
        <v>820 EAST MOUNTAIN VIEW ST</v>
      </c>
      <c r="D343" t="str">
        <v>BARSTOW</v>
      </c>
      <c r="E343">
        <v>92311</v>
      </c>
      <c r="F343" t="str">
        <v>District 34</v>
      </c>
      <c r="G343" t="str">
        <v>District 19</v>
      </c>
      <c r="H343" t="str">
        <v>District 23</v>
      </c>
      <c r="I343" t="str">
        <v>District 23</v>
      </c>
      <c r="J343" t="str">
        <v>No</v>
      </c>
      <c r="K343" t="str">
        <v>Yes</v>
      </c>
      <c r="L343" t="str">
        <v>NA</v>
      </c>
      <c r="M343" t="str">
        <v>General Acute Care Hospital</v>
      </c>
      <c r="N343" t="str">
        <v>Investor - Corporation</v>
      </c>
    </row>
    <row r="344" spans="1:14" x14ac:dyDescent="0.3">
      <c r="A344">
        <v>106364451</v>
      </c>
      <c r="B344" t="str">
        <v>TOTALLY KIDS REHABILITATION HOSPITAL</v>
      </c>
      <c r="C344" t="str">
        <v>1720 MOUNTAIN VIEW AVE</v>
      </c>
      <c r="D344" t="str">
        <v>LOMA LINDA</v>
      </c>
      <c r="E344">
        <v>92354</v>
      </c>
      <c r="F344" t="str">
        <v>District 50</v>
      </c>
      <c r="G344" t="str">
        <v>District 29</v>
      </c>
      <c r="H344" t="str">
        <v>District 33</v>
      </c>
      <c r="I344" t="str">
        <v>District 23</v>
      </c>
      <c r="J344" t="str">
        <v>No</v>
      </c>
      <c r="K344" t="str">
        <v>No</v>
      </c>
      <c r="L344" t="str">
        <v>NA</v>
      </c>
      <c r="M344" t="str">
        <v>General Acute Care Hospital</v>
      </c>
      <c r="N344" t="str">
        <v>Investor - Corporation</v>
      </c>
    </row>
    <row r="345" spans="1:14" x14ac:dyDescent="0.3">
      <c r="A345">
        <v>106364502</v>
      </c>
      <c r="B345" t="str">
        <v>LOMA LINDA UNIVERSITY CHILDREN'S HOSPITAL</v>
      </c>
      <c r="C345" t="str">
        <v>11234 ANDERSON ST., STE. A</v>
      </c>
      <c r="D345" t="str">
        <v>LOMA LINDA</v>
      </c>
      <c r="E345">
        <v>92354</v>
      </c>
      <c r="F345" t="str">
        <v>District 50</v>
      </c>
      <c r="G345" t="str">
        <v>District 19</v>
      </c>
      <c r="H345" t="str">
        <v>District 23</v>
      </c>
      <c r="I345" t="str">
        <v>District 23</v>
      </c>
      <c r="J345" t="str">
        <v>No</v>
      </c>
      <c r="K345" t="str">
        <v>No</v>
      </c>
      <c r="L345" t="str">
        <v>Level I - Pediatric</v>
      </c>
      <c r="M345" t="str">
        <v>General Acute Care Hospital</v>
      </c>
      <c r="N345" t="str">
        <v>Non-Profit Corporation</v>
      </c>
    </row>
    <row r="346" spans="1:14" x14ac:dyDescent="0.3">
      <c r="A346">
        <v>106370028</v>
      </c>
      <c r="B346" t="str">
        <v>KAISER FOUNDATION HOSPITAL - SAN MARCOS</v>
      </c>
      <c r="C346" t="str">
        <v>360 RUSH DRIVE</v>
      </c>
      <c r="D346" t="str">
        <v>SAN MARCOS</v>
      </c>
      <c r="E346">
        <v>92078</v>
      </c>
      <c r="F346" t="str">
        <v>District 76</v>
      </c>
      <c r="G346" t="str">
        <v>District 40</v>
      </c>
      <c r="H346" t="str">
        <v>District 50</v>
      </c>
      <c r="I346" t="str">
        <v>District 48</v>
      </c>
      <c r="J346" t="str">
        <v>No</v>
      </c>
      <c r="K346" t="str">
        <v>No</v>
      </c>
      <c r="L346" t="str">
        <v>NA</v>
      </c>
      <c r="M346" t="str">
        <v>General Acute Care Hospital</v>
      </c>
      <c r="N346" t="str">
        <v>Non-Profit Corporation</v>
      </c>
    </row>
    <row r="347" spans="1:14" x14ac:dyDescent="0.3">
      <c r="A347">
        <v>106370033</v>
      </c>
      <c r="B347" t="str">
        <v>CASA PALMERA CARE CENTER, LLC</v>
      </c>
      <c r="C347" t="str">
        <v>14750 EL CAMINO REAL</v>
      </c>
      <c r="D347" t="str">
        <v>DEL MAR</v>
      </c>
      <c r="E347">
        <v>92014</v>
      </c>
      <c r="F347" t="str">
        <v>District 77</v>
      </c>
      <c r="G347" t="str">
        <v>District 38</v>
      </c>
      <c r="H347" t="str">
        <v>District 50</v>
      </c>
      <c r="I347" t="str">
        <v>District 49</v>
      </c>
      <c r="J347" t="str">
        <v>No</v>
      </c>
      <c r="K347" t="str">
        <v>No</v>
      </c>
      <c r="L347" t="str">
        <v>NA</v>
      </c>
      <c r="M347" t="str">
        <v>Chemical Dep. Recovery Hospital</v>
      </c>
      <c r="N347" t="str">
        <v>Investor - LLC</v>
      </c>
    </row>
    <row r="348" spans="1:14" x14ac:dyDescent="0.3">
      <c r="A348">
        <v>106370652</v>
      </c>
      <c r="B348" t="str">
        <v>UC SAN DIEGO HEALTH - EAST CAMPUS MEDICAL CENTER</v>
      </c>
      <c r="C348" t="str">
        <v>6655 ALVARADO ROAD</v>
      </c>
      <c r="D348" t="str">
        <v>SAN DIEGO</v>
      </c>
      <c r="E348" t="str">
        <v>92120-5298</v>
      </c>
      <c r="F348" t="str">
        <v>District 78</v>
      </c>
      <c r="G348" t="str">
        <v>District 39</v>
      </c>
      <c r="H348" t="str">
        <v>District 51</v>
      </c>
      <c r="I348" t="str">
        <v>District 51</v>
      </c>
      <c r="J348" t="str">
        <v>No</v>
      </c>
      <c r="K348" t="str">
        <v>No</v>
      </c>
      <c r="L348" t="str">
        <v>NA</v>
      </c>
      <c r="M348" t="str">
        <v>General Acute Care Hospital</v>
      </c>
      <c r="N348" t="str">
        <v>University of California</v>
      </c>
    </row>
    <row r="349" spans="1:14" x14ac:dyDescent="0.3">
      <c r="A349">
        <v>106370658</v>
      </c>
      <c r="B349" t="str">
        <v>SCRIPPS MERCY HOSPITAL - CHULA VISTA</v>
      </c>
      <c r="C349" t="str">
        <v>435 H STREET</v>
      </c>
      <c r="D349" t="str">
        <v>CHULA VISTA</v>
      </c>
      <c r="E349">
        <v>91910</v>
      </c>
      <c r="F349" t="str">
        <v>District 80</v>
      </c>
      <c r="G349" t="str">
        <v>District 18</v>
      </c>
      <c r="H349" t="str">
        <v>District 52</v>
      </c>
      <c r="I349" t="str">
        <v>District 52</v>
      </c>
      <c r="J349" t="str">
        <v>No</v>
      </c>
      <c r="K349" t="str">
        <v>No</v>
      </c>
      <c r="L349" t="str">
        <v>NA</v>
      </c>
      <c r="M349" t="str">
        <v>General Acute Care Hospital</v>
      </c>
      <c r="N349" t="str">
        <v>Non-Profit Corporation</v>
      </c>
    </row>
    <row r="350" spans="1:14" x14ac:dyDescent="0.3">
      <c r="A350">
        <v>106370673</v>
      </c>
      <c r="B350" t="str">
        <v>RADY CHILDREN'S HOSPITAL - SAN DIEGO</v>
      </c>
      <c r="C350" t="str">
        <v>3020 CHILDREN'S WAY</v>
      </c>
      <c r="D350" t="str">
        <v>SAN DIEGO</v>
      </c>
      <c r="E350">
        <v>92123</v>
      </c>
      <c r="F350" t="str">
        <v>District 78</v>
      </c>
      <c r="G350" t="str">
        <v>District 39</v>
      </c>
      <c r="H350" t="str">
        <v>District 51</v>
      </c>
      <c r="I350" t="str">
        <v>District 51</v>
      </c>
      <c r="J350" t="str">
        <v>No</v>
      </c>
      <c r="K350" t="str">
        <v>No</v>
      </c>
      <c r="L350" t="str">
        <v>Level I - Pediatric</v>
      </c>
      <c r="M350" t="str">
        <v>General Acute Care Hospital</v>
      </c>
      <c r="N350" t="str">
        <v>Non-Profit Corporation</v>
      </c>
    </row>
    <row r="351" spans="1:14" x14ac:dyDescent="0.3">
      <c r="A351">
        <v>106370689</v>
      </c>
      <c r="B351" t="str">
        <v>SHARP CORONADO HOSPITAL AND HEALTHCARE CENTER</v>
      </c>
      <c r="C351" t="str">
        <v>250 PROSPECT PLACE</v>
      </c>
      <c r="D351" t="str">
        <v>CORONADO</v>
      </c>
      <c r="E351">
        <v>92118</v>
      </c>
      <c r="F351" t="str">
        <v>District 77</v>
      </c>
      <c r="G351" t="str">
        <v>District 39</v>
      </c>
      <c r="H351" t="str">
        <v>District 50</v>
      </c>
      <c r="I351" t="str">
        <v>District 50</v>
      </c>
      <c r="J351" t="str">
        <v>No</v>
      </c>
      <c r="K351" t="str">
        <v>No</v>
      </c>
      <c r="L351" t="str">
        <v>NA</v>
      </c>
      <c r="M351" t="str">
        <v>General Acute Care Hospital</v>
      </c>
      <c r="N351" t="str">
        <v>Non-Profit Corporation</v>
      </c>
    </row>
    <row r="352" spans="1:14" x14ac:dyDescent="0.3">
      <c r="A352">
        <v>106370694</v>
      </c>
      <c r="B352" t="str">
        <v>SHARP MEMORIAL HOSPITAL</v>
      </c>
      <c r="C352" t="str">
        <v>7901 FROST STREET</v>
      </c>
      <c r="D352" t="str">
        <v>SAN DIEGO</v>
      </c>
      <c r="E352">
        <v>92123</v>
      </c>
      <c r="F352" t="str">
        <v>District 78</v>
      </c>
      <c r="G352" t="str">
        <v>District 39</v>
      </c>
      <c r="H352" t="str">
        <v>District 51</v>
      </c>
      <c r="I352" t="str">
        <v>District 51</v>
      </c>
      <c r="J352" t="str">
        <v>No</v>
      </c>
      <c r="K352" t="str">
        <v>No</v>
      </c>
      <c r="L352" t="str">
        <v>Level II</v>
      </c>
      <c r="M352" t="str">
        <v>General Acute Care Hospital</v>
      </c>
      <c r="N352" t="str">
        <v>Non-Profit Corporation</v>
      </c>
    </row>
    <row r="353" spans="1:14" x14ac:dyDescent="0.3">
      <c r="A353">
        <v>106370695</v>
      </c>
      <c r="B353" t="str">
        <v>SHARP MARY BIRCH HOSPITAL FOR WOMEN AND NEWBORNS</v>
      </c>
      <c r="C353" t="str">
        <v>3003 HEALTH CENTER DRIVE</v>
      </c>
      <c r="D353" t="str">
        <v>SAN DIEGO</v>
      </c>
      <c r="E353">
        <v>92123</v>
      </c>
      <c r="F353" t="str">
        <v>District 78</v>
      </c>
      <c r="G353" t="str">
        <v>District 39</v>
      </c>
      <c r="H353" t="str">
        <v>District 51</v>
      </c>
      <c r="I353" t="str">
        <v>District 51</v>
      </c>
      <c r="J353" t="str">
        <v>No</v>
      </c>
      <c r="K353" t="str">
        <v>No</v>
      </c>
      <c r="L353" t="str">
        <v>NA</v>
      </c>
      <c r="M353" t="str">
        <v>General Acute Care Hospital</v>
      </c>
      <c r="N353" t="str">
        <v>Non-Profit Corporation</v>
      </c>
    </row>
    <row r="354" spans="1:14" x14ac:dyDescent="0.3">
      <c r="A354">
        <v>106370714</v>
      </c>
      <c r="B354" t="str">
        <v>GROSSMONT HOSPITAL</v>
      </c>
      <c r="C354" t="str">
        <v>5555 GROSSMONT CENTER DRIVE</v>
      </c>
      <c r="D354" t="str">
        <v>LA MESA</v>
      </c>
      <c r="E354">
        <v>91942</v>
      </c>
      <c r="F354" t="str">
        <v>District 79</v>
      </c>
      <c r="G354" t="str">
        <v>District 39</v>
      </c>
      <c r="H354" t="str">
        <v>District 51</v>
      </c>
      <c r="I354" t="str">
        <v>District 51</v>
      </c>
      <c r="J354" t="str">
        <v>No</v>
      </c>
      <c r="K354" t="str">
        <v>No</v>
      </c>
      <c r="L354" t="str">
        <v>NA</v>
      </c>
      <c r="M354" t="str">
        <v>General Acute Care Hospital</v>
      </c>
      <c r="N354" t="str">
        <v>Non-Profit Corporation</v>
      </c>
    </row>
    <row r="355" spans="1:14" x14ac:dyDescent="0.3">
      <c r="A355">
        <v>106370721</v>
      </c>
      <c r="B355" t="str">
        <v>KINDRED HOSPITAL - SAN DIEGO</v>
      </c>
      <c r="C355" t="str">
        <v>1940 EL CAJON BOULEVARD</v>
      </c>
      <c r="D355" t="str">
        <v>SAN DIEGO</v>
      </c>
      <c r="E355" t="str">
        <v>92104-9988</v>
      </c>
      <c r="F355" t="str">
        <v>District 78</v>
      </c>
      <c r="G355" t="str">
        <v>District 39</v>
      </c>
      <c r="H355" t="str">
        <v>District 50</v>
      </c>
      <c r="I355" t="str">
        <v>District 51</v>
      </c>
      <c r="J355" t="str">
        <v>No</v>
      </c>
      <c r="K355" t="str">
        <v>No</v>
      </c>
      <c r="L355" t="str">
        <v>NA</v>
      </c>
      <c r="M355" t="str">
        <v>General Acute Care Hospital</v>
      </c>
      <c r="N355" t="str">
        <v>NA</v>
      </c>
    </row>
    <row r="356" spans="1:14" x14ac:dyDescent="0.3">
      <c r="A356">
        <v>106370730</v>
      </c>
      <c r="B356" t="str">
        <v>KAISER FOUNDATION HOSPITAL - SAN DIEGO - ZION</v>
      </c>
      <c r="C356" t="str">
        <v>4647 ZION AVENUE</v>
      </c>
      <c r="D356" t="str">
        <v>SAN DIEGO</v>
      </c>
      <c r="E356">
        <v>92120</v>
      </c>
      <c r="F356" t="str">
        <v>District 78</v>
      </c>
      <c r="G356" t="str">
        <v>District 39</v>
      </c>
      <c r="H356" t="str">
        <v>District 51</v>
      </c>
      <c r="I356" t="str">
        <v>District 51</v>
      </c>
      <c r="J356" t="str">
        <v>Yes</v>
      </c>
      <c r="K356" t="str">
        <v>No</v>
      </c>
      <c r="L356" t="str">
        <v>NA</v>
      </c>
      <c r="M356" t="str">
        <v>General Acute Care Hospital</v>
      </c>
      <c r="N356" t="str">
        <v>Non-Profit Corporation</v>
      </c>
    </row>
    <row r="357" spans="1:14" x14ac:dyDescent="0.3">
      <c r="A357">
        <v>106370744</v>
      </c>
      <c r="B357" t="str">
        <v>SCRIPPS MERCY HOSPITAL</v>
      </c>
      <c r="C357" t="str">
        <v>4077 FIFTH AVENUE</v>
      </c>
      <c r="D357" t="str">
        <v>SAN DIEGO</v>
      </c>
      <c r="E357" t="str">
        <v>92103-2180</v>
      </c>
      <c r="F357" t="str">
        <v>District 78</v>
      </c>
      <c r="G357" t="str">
        <v>District 39</v>
      </c>
      <c r="H357" t="str">
        <v>District 50</v>
      </c>
      <c r="I357" t="str">
        <v>District 51</v>
      </c>
      <c r="J357" t="str">
        <v>Yes</v>
      </c>
      <c r="K357" t="str">
        <v>No</v>
      </c>
      <c r="L357" t="str">
        <v>Level I</v>
      </c>
      <c r="M357" t="str">
        <v>General Acute Care Hospital</v>
      </c>
      <c r="N357" t="str">
        <v>Non-Profit Corporation</v>
      </c>
    </row>
    <row r="358" spans="1:14" x14ac:dyDescent="0.3">
      <c r="A358">
        <v>106370745</v>
      </c>
      <c r="B358" t="str">
        <v>SHARP MESA VISTA HOSPITAL</v>
      </c>
      <c r="C358" t="str">
        <v>7850 VISTA HILL AVENUE</v>
      </c>
      <c r="D358" t="str">
        <v>SAN DIEGO</v>
      </c>
      <c r="E358">
        <v>92123</v>
      </c>
      <c r="F358" t="str">
        <v>District 78</v>
      </c>
      <c r="G358" t="str">
        <v>District 39</v>
      </c>
      <c r="H358" t="str">
        <v>District 51</v>
      </c>
      <c r="I358" t="str">
        <v>District 51</v>
      </c>
      <c r="J358" t="str">
        <v>No</v>
      </c>
      <c r="K358" t="str">
        <v>No</v>
      </c>
      <c r="L358" t="str">
        <v>NA</v>
      </c>
      <c r="M358" t="str">
        <v>Acute Psychiatric Hospital</v>
      </c>
      <c r="N358" t="str">
        <v>Non-Profit Corporation</v>
      </c>
    </row>
    <row r="359" spans="1:14" x14ac:dyDescent="0.3">
      <c r="A359">
        <v>106370749</v>
      </c>
      <c r="B359" t="str">
        <v>ALVARADO PARKWAY INSTITUTE B.H.S.</v>
      </c>
      <c r="C359" t="str">
        <v>7050 PARKWAY DRIVE</v>
      </c>
      <c r="D359" t="str">
        <v>LA MESA</v>
      </c>
      <c r="E359">
        <v>91942</v>
      </c>
      <c r="F359" t="str">
        <v>District 79</v>
      </c>
      <c r="G359" t="str">
        <v>District 39</v>
      </c>
      <c r="H359" t="str">
        <v>District 51</v>
      </c>
      <c r="I359" t="str">
        <v>District 51</v>
      </c>
      <c r="J359" t="str">
        <v>No</v>
      </c>
      <c r="K359" t="str">
        <v>No</v>
      </c>
      <c r="L359" t="str">
        <v>NA</v>
      </c>
      <c r="M359" t="str">
        <v>Acute Psychiatric Hospital</v>
      </c>
      <c r="N359" t="str">
        <v>Investor - LLC</v>
      </c>
    </row>
    <row r="360" spans="1:14" x14ac:dyDescent="0.3">
      <c r="A360">
        <v>106370759</v>
      </c>
      <c r="B360" t="str">
        <v>PARADISE VALLEY HOSPITAL</v>
      </c>
      <c r="C360" t="str">
        <v>2400 EAST FOURTH STREET</v>
      </c>
      <c r="D360" t="str">
        <v>NATIONAL CITY</v>
      </c>
      <c r="E360">
        <v>91950</v>
      </c>
      <c r="F360" t="str">
        <v>District 80</v>
      </c>
      <c r="G360" t="str">
        <v>District 18</v>
      </c>
      <c r="H360" t="str">
        <v>District 52</v>
      </c>
      <c r="I360" t="str">
        <v>District 52</v>
      </c>
      <c r="J360" t="str">
        <v>No</v>
      </c>
      <c r="K360" t="str">
        <v>No</v>
      </c>
      <c r="L360" t="str">
        <v>NA</v>
      </c>
      <c r="M360" t="str">
        <v>General Acute Care Hospital</v>
      </c>
      <c r="N360" t="str">
        <v>Investor - LLC</v>
      </c>
    </row>
    <row r="361" spans="1:14" x14ac:dyDescent="0.3">
      <c r="A361">
        <v>106370771</v>
      </c>
      <c r="B361" t="str">
        <v>SCRIPPS MEMORIAL HOSPITAL - LA JOLLA</v>
      </c>
      <c r="C361" t="str">
        <v>9888 GENESEE AVENUE</v>
      </c>
      <c r="D361" t="str">
        <v>LA JOLLA</v>
      </c>
      <c r="E361">
        <v>92037</v>
      </c>
      <c r="F361" t="str">
        <v>District 77</v>
      </c>
      <c r="G361" t="str">
        <v>District 40</v>
      </c>
      <c r="H361" t="str">
        <v>District 50</v>
      </c>
      <c r="I361" t="str">
        <v>District 50</v>
      </c>
      <c r="J361" t="str">
        <v>No</v>
      </c>
      <c r="K361" t="str">
        <v>No</v>
      </c>
      <c r="L361" t="str">
        <v>Level I</v>
      </c>
      <c r="M361" t="str">
        <v>General Acute Care Hospital</v>
      </c>
      <c r="N361" t="str">
        <v>Non-Profit Corporation</v>
      </c>
    </row>
    <row r="362" spans="1:14" x14ac:dyDescent="0.3">
      <c r="A362">
        <v>106370780</v>
      </c>
      <c r="B362" t="str">
        <v>TRI-CITY MEDICAL CENTER</v>
      </c>
      <c r="C362" t="str">
        <v>4002 VISTA WAY</v>
      </c>
      <c r="D362" t="str">
        <v>OCEANSIDE</v>
      </c>
      <c r="E362">
        <v>92056</v>
      </c>
      <c r="F362" t="str">
        <v>District 74</v>
      </c>
      <c r="G362" t="str">
        <v>District 38</v>
      </c>
      <c r="H362" t="str">
        <v>District 49</v>
      </c>
      <c r="I362" t="str">
        <v>District 48</v>
      </c>
      <c r="J362" t="str">
        <v>No</v>
      </c>
      <c r="K362" t="str">
        <v>No</v>
      </c>
      <c r="L362" t="str">
        <v>NA</v>
      </c>
      <c r="M362" t="str">
        <v>General Acute Care Hospital</v>
      </c>
      <c r="N362" t="str">
        <v>District</v>
      </c>
    </row>
    <row r="363" spans="1:14" x14ac:dyDescent="0.3">
      <c r="A363">
        <v>106370782</v>
      </c>
      <c r="B363" t="str">
        <v>UC SAN DIEGO HEALTH HILLCREST - HILLCREST MEDICAL CENTER</v>
      </c>
      <c r="C363" t="str">
        <v>200 WEST ARBOR DRIVE</v>
      </c>
      <c r="D363" t="str">
        <v>SAN DIEGO</v>
      </c>
      <c r="E363">
        <v>92103</v>
      </c>
      <c r="F363" t="str">
        <v>District 78</v>
      </c>
      <c r="G363" t="str">
        <v>District 39</v>
      </c>
      <c r="H363" t="str">
        <v>District 50</v>
      </c>
      <c r="I363" t="str">
        <v>District 51</v>
      </c>
      <c r="J363" t="str">
        <v>Yes</v>
      </c>
      <c r="K363" t="str">
        <v>No</v>
      </c>
      <c r="L363" t="str">
        <v>Level I</v>
      </c>
      <c r="M363" t="str">
        <v>General Acute Care Hospital</v>
      </c>
      <c r="N363" t="str">
        <v>University of California</v>
      </c>
    </row>
    <row r="364" spans="1:14" x14ac:dyDescent="0.3">
      <c r="A364">
        <v>106370875</v>
      </c>
      <c r="B364" t="str">
        <v>SHARP CHULA VISTA MEDICAL CENTER</v>
      </c>
      <c r="C364" t="str">
        <v>751 MEDICAL CENTER COURT</v>
      </c>
      <c r="D364" t="str">
        <v>CHULA VISTA</v>
      </c>
      <c r="E364">
        <v>91911</v>
      </c>
      <c r="F364" t="str">
        <v>District 80</v>
      </c>
      <c r="G364" t="str">
        <v>District 18</v>
      </c>
      <c r="H364" t="str">
        <v>District 52</v>
      </c>
      <c r="I364" t="str">
        <v>District 52</v>
      </c>
      <c r="J364" t="str">
        <v>No</v>
      </c>
      <c r="K364" t="str">
        <v>No</v>
      </c>
      <c r="L364" t="str">
        <v>NA</v>
      </c>
      <c r="M364" t="str">
        <v>General Acute Care Hospital</v>
      </c>
      <c r="N364" t="str">
        <v>Non-Profit Corporation</v>
      </c>
    </row>
    <row r="365" spans="1:14" x14ac:dyDescent="0.3">
      <c r="A365">
        <v>106370977</v>
      </c>
      <c r="B365" t="str">
        <v>PALOMAR MEDICAL CENTER POWAY</v>
      </c>
      <c r="C365" t="str">
        <v>15615 POMERADO ROAD</v>
      </c>
      <c r="D365" t="str">
        <v>POWAY</v>
      </c>
      <c r="E365">
        <v>92064</v>
      </c>
      <c r="F365" t="str">
        <v>District 75</v>
      </c>
      <c r="G365" t="str">
        <v>District 40</v>
      </c>
      <c r="H365" t="str">
        <v>District 48</v>
      </c>
      <c r="I365" t="str">
        <v>District 50</v>
      </c>
      <c r="J365" t="str">
        <v>No</v>
      </c>
      <c r="K365" t="str">
        <v>No</v>
      </c>
      <c r="L365" t="str">
        <v>NA</v>
      </c>
      <c r="M365" t="str">
        <v>General Acute Care Hospital</v>
      </c>
      <c r="N365" t="str">
        <v>District</v>
      </c>
    </row>
    <row r="366" spans="1:14" x14ac:dyDescent="0.3">
      <c r="A366">
        <v>106371256</v>
      </c>
      <c r="B366" t="str">
        <v>SCRIPPS GREEN HOSPITAL</v>
      </c>
      <c r="C366" t="str">
        <v>10666 NORTH TORREY PINES ROAD</v>
      </c>
      <c r="D366" t="str">
        <v>LA JOLLA</v>
      </c>
      <c r="E366">
        <v>92037</v>
      </c>
      <c r="F366" t="str">
        <v>District 77</v>
      </c>
      <c r="G366" t="str">
        <v>District 38</v>
      </c>
      <c r="H366" t="str">
        <v>District 50</v>
      </c>
      <c r="I366" t="str">
        <v>District 49</v>
      </c>
      <c r="J366" t="str">
        <v>No</v>
      </c>
      <c r="K366" t="str">
        <v>No</v>
      </c>
      <c r="L366" t="str">
        <v>NA</v>
      </c>
      <c r="M366" t="str">
        <v>General Acute Care Hospital</v>
      </c>
      <c r="N366" t="str">
        <v>Non-Profit Corporation</v>
      </c>
    </row>
    <row r="367" spans="1:14" x14ac:dyDescent="0.3">
      <c r="A367">
        <v>106371394</v>
      </c>
      <c r="B367" t="str">
        <v>SCRIPPS MEMORIAL HOSPITAL - ENCINITAS</v>
      </c>
      <c r="C367" t="str">
        <v>354 SANTA FE DRIVE</v>
      </c>
      <c r="D367" t="str">
        <v>ENCINITAS</v>
      </c>
      <c r="E367">
        <v>92024</v>
      </c>
      <c r="F367" t="str">
        <v>District 77</v>
      </c>
      <c r="G367" t="str">
        <v>District 38</v>
      </c>
      <c r="H367" t="str">
        <v>District 49</v>
      </c>
      <c r="I367" t="str">
        <v>District 49</v>
      </c>
      <c r="J367" t="str">
        <v>No</v>
      </c>
      <c r="K367" t="str">
        <v>No</v>
      </c>
      <c r="L367" t="str">
        <v>NA</v>
      </c>
      <c r="M367" t="str">
        <v>General Acute Care Hospital</v>
      </c>
      <c r="N367" t="str">
        <v>Non-Profit Corporation</v>
      </c>
    </row>
    <row r="368" spans="1:14" x14ac:dyDescent="0.3">
      <c r="A368">
        <v>106374024</v>
      </c>
      <c r="B368" t="str">
        <v>AURORA SAN DIEGO</v>
      </c>
      <c r="C368" t="str">
        <v>11878 AVENUE OF INDUSTRY</v>
      </c>
      <c r="D368" t="str">
        <v>SAN DIEGO</v>
      </c>
      <c r="E368">
        <v>92128</v>
      </c>
      <c r="F368" t="str">
        <v>District 76</v>
      </c>
      <c r="G368" t="str">
        <v>District 40</v>
      </c>
      <c r="H368" t="str">
        <v>District 51</v>
      </c>
      <c r="I368" t="str">
        <v>District 50</v>
      </c>
      <c r="J368" t="str">
        <v>No</v>
      </c>
      <c r="K368" t="str">
        <v>No</v>
      </c>
      <c r="L368" t="str">
        <v>NA</v>
      </c>
      <c r="M368" t="str">
        <v>Acute Psychiatric Hospital</v>
      </c>
      <c r="N368" t="str">
        <v>Investor - LLC</v>
      </c>
    </row>
    <row r="369" spans="1:14" x14ac:dyDescent="0.3">
      <c r="A369">
        <v>106374049</v>
      </c>
      <c r="B369" t="str">
        <v>SHARP MCDONALD CENTER</v>
      </c>
      <c r="C369" t="str">
        <v>7989 LINDA VISTA ROAD</v>
      </c>
      <c r="D369" t="str">
        <v>SAN DIEGO</v>
      </c>
      <c r="E369">
        <v>92111</v>
      </c>
      <c r="F369" t="str">
        <v>District 78</v>
      </c>
      <c r="G369" t="str">
        <v>District 39</v>
      </c>
      <c r="H369" t="str">
        <v>District 51</v>
      </c>
      <c r="I369" t="str">
        <v>District 50</v>
      </c>
      <c r="J369" t="str">
        <v>No</v>
      </c>
      <c r="K369" t="str">
        <v>No</v>
      </c>
      <c r="L369" t="str">
        <v>NA</v>
      </c>
      <c r="M369" t="str">
        <v>Chemical Dep. Recovery Hospital</v>
      </c>
      <c r="N369" t="str">
        <v>Non-Profit Corporation</v>
      </c>
    </row>
    <row r="370" spans="1:14" x14ac:dyDescent="0.3">
      <c r="A370">
        <v>106374055</v>
      </c>
      <c r="B370" t="str">
        <v>SAN DIEGO COUNTY PSYCHIATRIC HOSPITAL</v>
      </c>
      <c r="C370" t="str">
        <v>3853 ROSECRANS STREET</v>
      </c>
      <c r="D370" t="str">
        <v>SAN DIEGO</v>
      </c>
      <c r="E370">
        <v>92110</v>
      </c>
      <c r="F370" t="str">
        <v>District 77</v>
      </c>
      <c r="G370" t="str">
        <v>District 39</v>
      </c>
      <c r="H370" t="str">
        <v>District 50</v>
      </c>
      <c r="I370" t="str">
        <v>District 50</v>
      </c>
      <c r="J370" t="str">
        <v>No</v>
      </c>
      <c r="K370" t="str">
        <v>No</v>
      </c>
      <c r="L370" t="str">
        <v>NA</v>
      </c>
      <c r="M370" t="str">
        <v>Acute Psychiatric Hospital</v>
      </c>
      <c r="N370" t="str">
        <v>City or County</v>
      </c>
    </row>
    <row r="371" spans="1:14" x14ac:dyDescent="0.3">
      <c r="A371">
        <v>106374063</v>
      </c>
      <c r="B371" t="str">
        <v>ALVARADO HOSPITAL MEDICAL CENTER</v>
      </c>
      <c r="C371" t="str">
        <v>6645 ALVARADO ROAD</v>
      </c>
      <c r="D371" t="str">
        <v>SAN DIEGO</v>
      </c>
      <c r="E371">
        <v>92120</v>
      </c>
      <c r="F371" t="str">
        <v>District 78</v>
      </c>
      <c r="G371" t="str">
        <v>District 39</v>
      </c>
      <c r="H371" t="str">
        <v>District 51</v>
      </c>
      <c r="I371" t="str">
        <v>District 51</v>
      </c>
      <c r="J371" t="str">
        <v>No</v>
      </c>
      <c r="K371" t="str">
        <v>No</v>
      </c>
      <c r="L371" t="str">
        <v>NA</v>
      </c>
      <c r="M371" t="str">
        <v>General Acute Care Hospital</v>
      </c>
      <c r="N371" t="str">
        <v>NA</v>
      </c>
    </row>
    <row r="372" spans="1:14" x14ac:dyDescent="0.3">
      <c r="A372">
        <v>106374094</v>
      </c>
      <c r="B372" t="str">
        <v>SELECT SPECIALTY HOSPITAL - SAN DIEGO</v>
      </c>
      <c r="C372" t="str">
        <v>555 WASHINGTON STREET</v>
      </c>
      <c r="D372" t="str">
        <v>SAN DIEGO</v>
      </c>
      <c r="E372">
        <v>92103</v>
      </c>
      <c r="F372" t="str">
        <v>District 78</v>
      </c>
      <c r="G372" t="str">
        <v>District 39</v>
      </c>
      <c r="H372" t="str">
        <v>District 50</v>
      </c>
      <c r="I372" t="str">
        <v>District 51</v>
      </c>
      <c r="J372" t="str">
        <v>No</v>
      </c>
      <c r="K372" t="str">
        <v>No</v>
      </c>
      <c r="L372" t="str">
        <v>NA</v>
      </c>
      <c r="M372" t="str">
        <v>General Acute Care Hospital</v>
      </c>
      <c r="N372" t="str">
        <v>Investor - LLC</v>
      </c>
    </row>
    <row r="373" spans="1:14" x14ac:dyDescent="0.3">
      <c r="A373">
        <v>106374141</v>
      </c>
      <c r="B373" t="str">
        <v>UCSD HEALTH LA JOLLA - JACOBS MEDICAL CENTER &amp; SULPIZIO CARDIOVASCULAR CENTER</v>
      </c>
      <c r="C373" t="str">
        <v>9300 CAMPUS POINT DRIVE</v>
      </c>
      <c r="D373" t="str">
        <v>LA JOLLA</v>
      </c>
      <c r="E373">
        <v>92037</v>
      </c>
      <c r="F373" t="str">
        <v>District 77</v>
      </c>
      <c r="G373" t="str">
        <v>District 40</v>
      </c>
      <c r="H373" t="str">
        <v>District 50</v>
      </c>
      <c r="I373" t="str">
        <v>District 50</v>
      </c>
      <c r="J373" t="str">
        <v>No</v>
      </c>
      <c r="K373" t="str">
        <v>No</v>
      </c>
      <c r="L373" t="str">
        <v>NA</v>
      </c>
      <c r="M373" t="str">
        <v>General Acute Care Hospital</v>
      </c>
      <c r="N373" t="str">
        <v>University of California</v>
      </c>
    </row>
    <row r="374" spans="1:14" x14ac:dyDescent="0.3">
      <c r="A374">
        <v>106374382</v>
      </c>
      <c r="B374" t="str">
        <v>PALOMAR MEDICAL CENTER</v>
      </c>
      <c r="C374" t="str">
        <v>2185 W. CITRACADO PARKWAY</v>
      </c>
      <c r="D374" t="str">
        <v>ESCONDIDO</v>
      </c>
      <c r="E374">
        <v>92029</v>
      </c>
      <c r="F374" t="str">
        <v>District 76</v>
      </c>
      <c r="G374" t="str">
        <v>District 40</v>
      </c>
      <c r="H374" t="str">
        <v>District 50</v>
      </c>
      <c r="I374" t="str">
        <v>District 50</v>
      </c>
      <c r="J374" t="str">
        <v>No</v>
      </c>
      <c r="K374" t="str">
        <v>No</v>
      </c>
      <c r="L374" t="str">
        <v>Level II</v>
      </c>
      <c r="M374" t="str">
        <v>General Acute Care Hospital</v>
      </c>
      <c r="N374" t="str">
        <v>District</v>
      </c>
    </row>
    <row r="375" spans="1:14" x14ac:dyDescent="0.3">
      <c r="A375">
        <v>106374465</v>
      </c>
      <c r="B375" t="str">
        <v>KAISER FOUNDATION HOSPITAL - SAN DIEGO - CLAIREMONT MESA</v>
      </c>
      <c r="C375" t="str">
        <v>9455 CLAIREMONT MESA BLVD</v>
      </c>
      <c r="D375" t="str">
        <v>SAN DIEGO</v>
      </c>
      <c r="E375">
        <v>92123</v>
      </c>
      <c r="F375" t="str">
        <v>District 78</v>
      </c>
      <c r="G375" t="str">
        <v>District 39</v>
      </c>
      <c r="H375" t="str">
        <v>District 51</v>
      </c>
      <c r="I375" t="str">
        <v>District 50</v>
      </c>
      <c r="J375" t="str">
        <v>No</v>
      </c>
      <c r="K375" t="str">
        <v>No</v>
      </c>
      <c r="L375" t="str">
        <v>NA</v>
      </c>
      <c r="M375" t="str">
        <v>General Acute Care Hospital</v>
      </c>
      <c r="N375" t="str">
        <v>Non-Profit Corporation</v>
      </c>
    </row>
    <row r="376" spans="1:14" x14ac:dyDescent="0.3">
      <c r="A376">
        <v>106374572</v>
      </c>
      <c r="B376" t="str">
        <v>PALOMAR REHABILITATION INSTITUTE</v>
      </c>
      <c r="C376" t="str">
        <v>2181 CITRACADO PKWY</v>
      </c>
      <c r="D376" t="str">
        <v>ESCONDIDO</v>
      </c>
      <c r="E376">
        <v>92029</v>
      </c>
      <c r="F376" t="str">
        <v>District 76</v>
      </c>
      <c r="G376" t="str">
        <v>District 40</v>
      </c>
      <c r="H376" t="str">
        <v>District 50</v>
      </c>
      <c r="I376" t="str">
        <v>District 50</v>
      </c>
      <c r="J376" t="str">
        <v>No</v>
      </c>
      <c r="K376" t="str">
        <v>No</v>
      </c>
      <c r="L376" t="str">
        <v>NA</v>
      </c>
      <c r="M376" t="str">
        <v>General Acute Care Hospital</v>
      </c>
      <c r="N376" t="str">
        <v>Investor - LLC</v>
      </c>
    </row>
    <row r="377" spans="1:14" x14ac:dyDescent="0.3">
      <c r="A377">
        <v>106380046</v>
      </c>
      <c r="B377" t="str">
        <v>LANGLEY PORTER PSYCHIATRIC INSTITUTE</v>
      </c>
      <c r="C377" t="str">
        <v>1600 DIVISADERO STREET FLOOR 7</v>
      </c>
      <c r="D377" t="str">
        <v>SAN FRANCISCO</v>
      </c>
      <c r="E377">
        <v>94143</v>
      </c>
      <c r="F377" t="str">
        <v>District 19</v>
      </c>
      <c r="G377" t="str">
        <v>District 11</v>
      </c>
      <c r="H377" t="str">
        <v>District 11</v>
      </c>
      <c r="I377" t="str">
        <v>District 11</v>
      </c>
      <c r="J377" t="str">
        <v>No</v>
      </c>
      <c r="K377" t="str">
        <v>No</v>
      </c>
      <c r="L377" t="str">
        <v>NA</v>
      </c>
      <c r="M377" t="str">
        <v>Acute Psychiatric Hospital</v>
      </c>
      <c r="N377" t="str">
        <v>University of California</v>
      </c>
    </row>
    <row r="378" spans="1:14" x14ac:dyDescent="0.3">
      <c r="A378">
        <v>106380842</v>
      </c>
      <c r="B378" t="str">
        <v>JEWISH HOME &amp; REHAB CENTER</v>
      </c>
      <c r="C378" t="str">
        <v>302 SILVER AVENUE</v>
      </c>
      <c r="D378" t="str">
        <v>SAN FRANCISCO</v>
      </c>
      <c r="E378" t="str">
        <v>94112-1596</v>
      </c>
      <c r="F378" t="str">
        <v>District 17</v>
      </c>
      <c r="G378" t="str">
        <v>District 11</v>
      </c>
      <c r="H378" t="str">
        <v>District 15</v>
      </c>
      <c r="I378" t="str">
        <v>District 15</v>
      </c>
      <c r="J378" t="str">
        <v>No</v>
      </c>
      <c r="K378" t="str">
        <v>No</v>
      </c>
      <c r="L378" t="str">
        <v>NA</v>
      </c>
      <c r="M378" t="str">
        <v>Acute Psychiatric Hospital</v>
      </c>
      <c r="N378" t="str">
        <v>Non-Profit Corporation</v>
      </c>
    </row>
    <row r="379" spans="1:14" x14ac:dyDescent="0.3">
      <c r="A379">
        <v>106380857</v>
      </c>
      <c r="B379" t="str">
        <v>KAISER FOUNDATION HOSPITAL - SAN FRANCISCO</v>
      </c>
      <c r="C379" t="str">
        <v>2425 GEARY BOULEVARD</v>
      </c>
      <c r="D379" t="str">
        <v>SAN FRANCISCO</v>
      </c>
      <c r="E379">
        <v>94115</v>
      </c>
      <c r="F379" t="str">
        <v>District 19</v>
      </c>
      <c r="G379" t="str">
        <v>District 11</v>
      </c>
      <c r="H379" t="str">
        <v>District 11</v>
      </c>
      <c r="I379" t="str">
        <v>District 11</v>
      </c>
      <c r="J379" t="str">
        <v>Yes</v>
      </c>
      <c r="K379" t="str">
        <v>No</v>
      </c>
      <c r="L379" t="str">
        <v>NA</v>
      </c>
      <c r="M379" t="str">
        <v>General Acute Care Hospital</v>
      </c>
      <c r="N379" t="str">
        <v>Non-Profit Corporation</v>
      </c>
    </row>
    <row r="380" spans="1:14" x14ac:dyDescent="0.3">
      <c r="A380">
        <v>106380865</v>
      </c>
      <c r="B380" t="str">
        <v>LAGUNA HONDA HOSPITAL AND REHABILITATION CENTER</v>
      </c>
      <c r="C380" t="str">
        <v>375 LAGUNA HONDA BOULEVARD</v>
      </c>
      <c r="D380" t="str">
        <v>SAN FRANCISCO</v>
      </c>
      <c r="E380">
        <v>94116</v>
      </c>
      <c r="F380" t="str">
        <v>District 17</v>
      </c>
      <c r="G380" t="str">
        <v>District 11</v>
      </c>
      <c r="H380" t="str">
        <v>District 11</v>
      </c>
      <c r="I380" t="str">
        <v>District 11</v>
      </c>
      <c r="J380" t="str">
        <v>No</v>
      </c>
      <c r="K380" t="str">
        <v>No</v>
      </c>
      <c r="L380" t="str">
        <v>NA</v>
      </c>
      <c r="M380" t="str">
        <v>General Acute Care Hospital</v>
      </c>
      <c r="N380" t="str">
        <v>City or County</v>
      </c>
    </row>
    <row r="381" spans="1:14" x14ac:dyDescent="0.3">
      <c r="A381">
        <v>106380895</v>
      </c>
      <c r="B381" t="str">
        <v>UCSF MEDICAL CENTER AT MOUNT ZION</v>
      </c>
      <c r="C381" t="str">
        <v>1600 DIVISADERO STREET</v>
      </c>
      <c r="D381" t="str">
        <v>SAN FRANCISCO</v>
      </c>
      <c r="E381">
        <v>94115</v>
      </c>
      <c r="F381" t="str">
        <v>District 19</v>
      </c>
      <c r="G381" t="str">
        <v>District 11</v>
      </c>
      <c r="H381" t="str">
        <v>District 11</v>
      </c>
      <c r="I381" t="str">
        <v>District 11</v>
      </c>
      <c r="J381" t="str">
        <v>No</v>
      </c>
      <c r="K381" t="str">
        <v>No</v>
      </c>
      <c r="L381" t="str">
        <v>NA</v>
      </c>
      <c r="M381" t="str">
        <v>General Acute Care Hospital</v>
      </c>
      <c r="N381" t="str">
        <v>University of California</v>
      </c>
    </row>
    <row r="382" spans="1:14" x14ac:dyDescent="0.3">
      <c r="A382">
        <v>106380933</v>
      </c>
      <c r="B382" t="str">
        <v>CALIFORNIA PACIFIC MEDICAL CENTER - DAVIES CAMPUS HOSPITAL</v>
      </c>
      <c r="C382" t="str">
        <v>601 DUBOCE AVENUE</v>
      </c>
      <c r="D382" t="str">
        <v>SAN FRANCISCO</v>
      </c>
      <c r="E382">
        <v>94117</v>
      </c>
      <c r="F382" t="str">
        <v>District 17</v>
      </c>
      <c r="G382" t="str">
        <v>District 11</v>
      </c>
      <c r="H382" t="str">
        <v>District 11</v>
      </c>
      <c r="I382" t="str">
        <v>District 11</v>
      </c>
      <c r="J382" t="str">
        <v>No</v>
      </c>
      <c r="K382" t="str">
        <v>No</v>
      </c>
      <c r="L382" t="str">
        <v>NA</v>
      </c>
      <c r="M382" t="str">
        <v>General Acute Care Hospital</v>
      </c>
      <c r="N382" t="str">
        <v>Non-Profit Corporation</v>
      </c>
    </row>
    <row r="383" spans="1:14" x14ac:dyDescent="0.3">
      <c r="A383">
        <v>106380939</v>
      </c>
      <c r="B383" t="str">
        <v>PRISCILLA CHAN &amp; MARK ZUCKERBERG SAN FRANCISCO GENERAL HOSPITAL &amp; TRAUMA CENTER</v>
      </c>
      <c r="C383" t="str">
        <v>1001 POTRERO AVENUE</v>
      </c>
      <c r="D383" t="str">
        <v>SAN FRANCISCO</v>
      </c>
      <c r="E383">
        <v>94110</v>
      </c>
      <c r="F383" t="str">
        <v>District 17</v>
      </c>
      <c r="G383" t="str">
        <v>District 11</v>
      </c>
      <c r="H383" t="str">
        <v>District 11</v>
      </c>
      <c r="I383" t="str">
        <v>District 11</v>
      </c>
      <c r="J383" t="str">
        <v>Yes</v>
      </c>
      <c r="K383" t="str">
        <v>No</v>
      </c>
      <c r="L383" t="str">
        <v>Level I</v>
      </c>
      <c r="M383" t="str">
        <v>General Acute Care Hospital</v>
      </c>
      <c r="N383" t="str">
        <v>City or County</v>
      </c>
    </row>
    <row r="384" spans="1:14" x14ac:dyDescent="0.3">
      <c r="A384">
        <v>106380960</v>
      </c>
      <c r="B384" t="str">
        <v>UCSF HEALTH - SAINT FRANCIS HOSPITAL</v>
      </c>
      <c r="C384" t="str">
        <v>900 HYDE STREET</v>
      </c>
      <c r="D384" t="str">
        <v>SAN FRANCISCO</v>
      </c>
      <c r="E384">
        <v>94109</v>
      </c>
      <c r="F384" t="str">
        <v>District 17</v>
      </c>
      <c r="G384" t="str">
        <v>District 11</v>
      </c>
      <c r="H384" t="str">
        <v>District 11</v>
      </c>
      <c r="I384" t="str">
        <v>District 11</v>
      </c>
      <c r="J384" t="str">
        <v>No</v>
      </c>
      <c r="K384" t="str">
        <v>No</v>
      </c>
      <c r="L384" t="str">
        <v>NA</v>
      </c>
      <c r="M384" t="str">
        <v>General Acute Care Hospital</v>
      </c>
      <c r="N384" t="str">
        <v>University of California</v>
      </c>
    </row>
    <row r="385" spans="1:14" x14ac:dyDescent="0.3">
      <c r="A385">
        <v>106380965</v>
      </c>
      <c r="B385" t="str">
        <v>UCSF HEALTH - ST. MARY'S HOSPITAL</v>
      </c>
      <c r="C385" t="str">
        <v>450 STANYAN STREET</v>
      </c>
      <c r="D385" t="str">
        <v>SAN FRANCISCO</v>
      </c>
      <c r="E385">
        <v>94117</v>
      </c>
      <c r="F385" t="str">
        <v>District 19</v>
      </c>
      <c r="G385" t="str">
        <v>District 11</v>
      </c>
      <c r="H385" t="str">
        <v>District 11</v>
      </c>
      <c r="I385" t="str">
        <v>District 11</v>
      </c>
      <c r="J385" t="str">
        <v>Yes</v>
      </c>
      <c r="K385" t="str">
        <v>No</v>
      </c>
      <c r="L385" t="str">
        <v>NA</v>
      </c>
      <c r="M385" t="str">
        <v>General Acute Care Hospital</v>
      </c>
      <c r="N385" t="str">
        <v>University of California</v>
      </c>
    </row>
    <row r="386" spans="1:14" x14ac:dyDescent="0.3">
      <c r="A386">
        <v>106381154</v>
      </c>
      <c r="B386" t="str">
        <v>UCSF MEDICAL CENTER</v>
      </c>
      <c r="C386" t="str">
        <v>505 PARNASSUS AVENUE</v>
      </c>
      <c r="D386" t="str">
        <v>SAN FRANCISCO</v>
      </c>
      <c r="E386">
        <v>94143</v>
      </c>
      <c r="F386" t="str">
        <v>District 19</v>
      </c>
      <c r="G386" t="str">
        <v>District 11</v>
      </c>
      <c r="H386" t="str">
        <v>District 11</v>
      </c>
      <c r="I386" t="str">
        <v>District 11</v>
      </c>
      <c r="J386" t="str">
        <v>Yes</v>
      </c>
      <c r="K386" t="str">
        <v>No</v>
      </c>
      <c r="L386" t="str">
        <v>NA</v>
      </c>
      <c r="M386" t="str">
        <v>General Acute Care Hospital</v>
      </c>
      <c r="N386" t="str">
        <v>University of California</v>
      </c>
    </row>
    <row r="387" spans="1:14" x14ac:dyDescent="0.3">
      <c r="A387">
        <v>106382715</v>
      </c>
      <c r="B387" t="str">
        <v>CHINESE HOSPITAL</v>
      </c>
      <c r="C387" t="str">
        <v>845 JACKSON STREET</v>
      </c>
      <c r="D387" t="str">
        <v>SAN FRANCISCO</v>
      </c>
      <c r="E387">
        <v>94133</v>
      </c>
      <c r="F387" t="str">
        <v>District 17</v>
      </c>
      <c r="G387" t="str">
        <v>District 11</v>
      </c>
      <c r="H387" t="str">
        <v>District 11</v>
      </c>
      <c r="I387" t="str">
        <v>District 11</v>
      </c>
      <c r="J387" t="str">
        <v>No</v>
      </c>
      <c r="K387" t="str">
        <v>No</v>
      </c>
      <c r="L387" t="str">
        <v>NA</v>
      </c>
      <c r="M387" t="str">
        <v>General Acute Care Hospital</v>
      </c>
      <c r="N387" t="str">
        <v>Non-Profit Corporation</v>
      </c>
    </row>
    <row r="388" spans="1:14" x14ac:dyDescent="0.3">
      <c r="A388">
        <v>106384176</v>
      </c>
      <c r="B388" t="str">
        <v>CALIFORNIA PACIFIC MEDICAL CENTER - VAN NESS CAMPUS</v>
      </c>
      <c r="C388" t="str">
        <v>1101 VAN NESS AVENUE</v>
      </c>
      <c r="D388" t="str">
        <v>SAN FRANCISCO</v>
      </c>
      <c r="E388">
        <v>94109</v>
      </c>
      <c r="F388" t="str">
        <v>District 19</v>
      </c>
      <c r="G388" t="str">
        <v>District 11</v>
      </c>
      <c r="H388" t="str">
        <v>District 11</v>
      </c>
      <c r="I388" t="str">
        <v>District 11</v>
      </c>
      <c r="J388" t="str">
        <v>No</v>
      </c>
      <c r="K388" t="str">
        <v>No</v>
      </c>
      <c r="L388" t="str">
        <v>NA</v>
      </c>
      <c r="M388" t="str">
        <v>General Acute Care Hospital</v>
      </c>
      <c r="N388" t="str">
        <v>Non-Profit Corporation</v>
      </c>
    </row>
    <row r="389" spans="1:14" x14ac:dyDescent="0.3">
      <c r="A389">
        <v>106384200</v>
      </c>
      <c r="B389" t="str">
        <v>UCSF MEDICAL CENTER AT MISSION BAY</v>
      </c>
      <c r="C389" t="str">
        <v>1975 4TH STREET</v>
      </c>
      <c r="D389" t="str">
        <v>SAN FRANCISCO</v>
      </c>
      <c r="E389">
        <v>94158</v>
      </c>
      <c r="F389" t="str">
        <v>District 17</v>
      </c>
      <c r="G389" t="str">
        <v>District 11</v>
      </c>
      <c r="H389" t="str">
        <v>District 11</v>
      </c>
      <c r="I389" t="str">
        <v>District 11</v>
      </c>
      <c r="J389" t="str">
        <v>No</v>
      </c>
      <c r="K389" t="str">
        <v>No</v>
      </c>
      <c r="L389" t="str">
        <v>NA</v>
      </c>
      <c r="M389" t="str">
        <v>General Acute Care Hospital</v>
      </c>
      <c r="N389" t="str">
        <v>University of California</v>
      </c>
    </row>
    <row r="390" spans="1:14" x14ac:dyDescent="0.3">
      <c r="A390">
        <v>106384202</v>
      </c>
      <c r="B390" t="str">
        <v>CALIFORNIA PACIFIC MEDICAL CENTER - MISSION BERNAL CAMPUS</v>
      </c>
      <c r="C390" t="str">
        <v>3555 CESAR CHAVEZ STREET</v>
      </c>
      <c r="D390" t="str">
        <v>SAN FRANCISCO</v>
      </c>
      <c r="E390">
        <v>94110</v>
      </c>
      <c r="F390" t="str">
        <v>District 17</v>
      </c>
      <c r="G390" t="str">
        <v>District 11</v>
      </c>
      <c r="H390" t="str">
        <v>District 11</v>
      </c>
      <c r="I390" t="str">
        <v>District 11</v>
      </c>
      <c r="J390" t="str">
        <v>No</v>
      </c>
      <c r="K390" t="str">
        <v>No</v>
      </c>
      <c r="L390" t="str">
        <v>NA</v>
      </c>
      <c r="M390" t="str">
        <v>General Acute Care Hospital</v>
      </c>
      <c r="N390" t="str">
        <v>Non-Profit Corporation</v>
      </c>
    </row>
    <row r="391" spans="1:14" x14ac:dyDescent="0.3">
      <c r="A391">
        <v>106384238</v>
      </c>
      <c r="B391" t="str">
        <v>KENTFIELD HOSPITAL SAN FRANCISCO</v>
      </c>
      <c r="C391" t="str">
        <v>450 STANYAN ST., FLOOR 6</v>
      </c>
      <c r="D391" t="str">
        <v>SAN FRANCISCO</v>
      </c>
      <c r="E391">
        <v>94117</v>
      </c>
      <c r="F391" t="str">
        <v>District 19</v>
      </c>
      <c r="G391" t="str">
        <v>District 11</v>
      </c>
      <c r="H391" t="str">
        <v>District 11</v>
      </c>
      <c r="I391" t="str">
        <v>District 11</v>
      </c>
      <c r="J391" t="str">
        <v>No</v>
      </c>
      <c r="K391" t="str">
        <v>No</v>
      </c>
      <c r="L391" t="str">
        <v>NA</v>
      </c>
      <c r="M391" t="str">
        <v>General Acute Care Hospital</v>
      </c>
      <c r="N391" t="str">
        <v>Investor - Corporation</v>
      </c>
    </row>
    <row r="392" spans="1:14" x14ac:dyDescent="0.3">
      <c r="A392">
        <v>106390846</v>
      </c>
      <c r="B392" t="str">
        <v>DAMERON HOSPITAL</v>
      </c>
      <c r="C392" t="str">
        <v>525 WEST ACACIA ST</v>
      </c>
      <c r="D392" t="str">
        <v>STOCKTON</v>
      </c>
      <c r="E392">
        <v>95203</v>
      </c>
      <c r="F392" t="str">
        <v>District 13</v>
      </c>
      <c r="G392" t="str">
        <v>District 5</v>
      </c>
      <c r="H392" t="str">
        <v>District 9</v>
      </c>
      <c r="I392" t="str">
        <v>District 9</v>
      </c>
      <c r="J392" t="str">
        <v>No</v>
      </c>
      <c r="K392" t="str">
        <v>No</v>
      </c>
      <c r="L392" t="str">
        <v>NA</v>
      </c>
      <c r="M392" t="str">
        <v>General Acute Care Hospital</v>
      </c>
      <c r="N392" t="str">
        <v>Non-Profit Corporation</v>
      </c>
    </row>
    <row r="393" spans="1:14" x14ac:dyDescent="0.3">
      <c r="A393">
        <v>106390923</v>
      </c>
      <c r="B393" t="str">
        <v>ADVENTIST HEALTH LODI MEMORIAL</v>
      </c>
      <c r="C393" t="str">
        <v>975 SOUTH FAIRMONT AVENUE</v>
      </c>
      <c r="D393" t="str">
        <v>LODI</v>
      </c>
      <c r="E393" t="str">
        <v>95240-5179</v>
      </c>
      <c r="F393" t="str">
        <v>District 9</v>
      </c>
      <c r="G393" t="str">
        <v>District 5</v>
      </c>
      <c r="H393" t="str">
        <v>District 9</v>
      </c>
      <c r="I393" t="str">
        <v>District 7</v>
      </c>
      <c r="J393" t="str">
        <v>No</v>
      </c>
      <c r="K393" t="str">
        <v>No</v>
      </c>
      <c r="L393" t="str">
        <v>NA</v>
      </c>
      <c r="M393" t="str">
        <v>General Acute Care Hospital</v>
      </c>
      <c r="N393" t="str">
        <v>Non-Profit Corporation</v>
      </c>
    </row>
    <row r="394" spans="1:14" x14ac:dyDescent="0.3">
      <c r="A394">
        <v>106391010</v>
      </c>
      <c r="B394" t="str">
        <v>SAN JOAQUIN GENERAL HOSPITAL</v>
      </c>
      <c r="C394" t="str">
        <v>500 WEST HOSPITAL ROAD</v>
      </c>
      <c r="D394" t="str">
        <v>FRENCH CAMP</v>
      </c>
      <c r="E394">
        <v>95231</v>
      </c>
      <c r="F394" t="str">
        <v>District 13</v>
      </c>
      <c r="G394" t="str">
        <v>District 5</v>
      </c>
      <c r="H394" t="str">
        <v>District 9</v>
      </c>
      <c r="I394" t="str">
        <v>District 9</v>
      </c>
      <c r="J394" t="str">
        <v>No</v>
      </c>
      <c r="K394" t="str">
        <v>No</v>
      </c>
      <c r="L394" t="str">
        <v>Level III</v>
      </c>
      <c r="M394" t="str">
        <v>General Acute Care Hospital</v>
      </c>
      <c r="N394" t="str">
        <v>City or County</v>
      </c>
    </row>
    <row r="395" spans="1:14" x14ac:dyDescent="0.3">
      <c r="A395">
        <v>106391042</v>
      </c>
      <c r="B395" t="str">
        <v>ST. JOSEPH'S MEDICAL CENTER OF STOCKTON</v>
      </c>
      <c r="C395" t="str">
        <v>1800 NORTH CALIFORNIA STREET</v>
      </c>
      <c r="D395" t="str">
        <v>STOCKTON</v>
      </c>
      <c r="E395">
        <v>95204</v>
      </c>
      <c r="F395" t="str">
        <v>District 13</v>
      </c>
      <c r="G395" t="str">
        <v>District 5</v>
      </c>
      <c r="H395" t="str">
        <v>District 9</v>
      </c>
      <c r="I395" t="str">
        <v>District 9</v>
      </c>
      <c r="J395" t="str">
        <v>Yes</v>
      </c>
      <c r="K395" t="str">
        <v>No</v>
      </c>
      <c r="L395" t="str">
        <v>NA</v>
      </c>
      <c r="M395" t="str">
        <v>General Acute Care Hospital</v>
      </c>
      <c r="N395" t="str">
        <v>Non-Profit Corporation</v>
      </c>
    </row>
    <row r="396" spans="1:14" x14ac:dyDescent="0.3">
      <c r="A396">
        <v>106391056</v>
      </c>
      <c r="B396" t="str">
        <v>SUTTER TRACY COMMUNITY HOSPITAL</v>
      </c>
      <c r="C396" t="str">
        <v>1420 NORTH TRACY BOULEVARD</v>
      </c>
      <c r="D396" t="str">
        <v>TRACY</v>
      </c>
      <c r="E396">
        <v>95376</v>
      </c>
      <c r="F396" t="str">
        <v>District 13</v>
      </c>
      <c r="G396" t="str">
        <v>District 5</v>
      </c>
      <c r="H396" t="str">
        <v>District 9</v>
      </c>
      <c r="I396" t="str">
        <v>District 9</v>
      </c>
      <c r="J396" t="str">
        <v>No</v>
      </c>
      <c r="K396" t="str">
        <v>No</v>
      </c>
      <c r="L396" t="str">
        <v>NA</v>
      </c>
      <c r="M396" t="str">
        <v>General Acute Care Hospital</v>
      </c>
      <c r="N396" t="str">
        <v>Non-Profit Corporation</v>
      </c>
    </row>
    <row r="397" spans="1:14" x14ac:dyDescent="0.3">
      <c r="A397">
        <v>106392232</v>
      </c>
      <c r="B397" t="str">
        <v>ST. JOSEPH'S BEHAVIORAL HEALTH CENTER</v>
      </c>
      <c r="C397" t="str">
        <v>2510 NORTH CALIFORNIA STREET</v>
      </c>
      <c r="D397" t="str">
        <v>STOCKTON</v>
      </c>
      <c r="E397">
        <v>95204</v>
      </c>
      <c r="F397" t="str">
        <v>District 13</v>
      </c>
      <c r="G397" t="str">
        <v>District 5</v>
      </c>
      <c r="H397" t="str">
        <v>District 9</v>
      </c>
      <c r="I397" t="str">
        <v>District 9</v>
      </c>
      <c r="J397" t="str">
        <v>No</v>
      </c>
      <c r="K397" t="str">
        <v>No</v>
      </c>
      <c r="L397" t="str">
        <v>NA</v>
      </c>
      <c r="M397" t="str">
        <v>Acute Psychiatric Hospital</v>
      </c>
      <c r="N397" t="str">
        <v>Non-Profit Corporation</v>
      </c>
    </row>
    <row r="398" spans="1:14" x14ac:dyDescent="0.3">
      <c r="A398">
        <v>106392287</v>
      </c>
      <c r="B398" t="str">
        <v>DOCTORS HOSPITAL OF MANTECA</v>
      </c>
      <c r="C398" t="str">
        <v>1205 EAST NORTH STREET</v>
      </c>
      <c r="D398" t="str">
        <v>MANTECA</v>
      </c>
      <c r="E398">
        <v>95336</v>
      </c>
      <c r="F398" t="str">
        <v>District 9</v>
      </c>
      <c r="G398" t="str">
        <v>District 5</v>
      </c>
      <c r="H398" t="str">
        <v>District 9</v>
      </c>
      <c r="I398" t="str">
        <v>District 9</v>
      </c>
      <c r="J398" t="str">
        <v>No</v>
      </c>
      <c r="K398" t="str">
        <v>No</v>
      </c>
      <c r="L398" t="str">
        <v>NA</v>
      </c>
      <c r="M398" t="str">
        <v>General Acute Care Hospital</v>
      </c>
      <c r="N398" t="str">
        <v>Investor - Corporation</v>
      </c>
    </row>
    <row r="399" spans="1:14" x14ac:dyDescent="0.3">
      <c r="A399">
        <v>106394003</v>
      </c>
      <c r="B399" t="str">
        <v>SAN JOAQUIN PHF</v>
      </c>
      <c r="C399" t="str">
        <v>1212 NORTH CALIFORNIA ST.</v>
      </c>
      <c r="D399" t="str">
        <v>STOCKTON</v>
      </c>
      <c r="E399">
        <v>95202</v>
      </c>
      <c r="F399" t="str">
        <v>District 13</v>
      </c>
      <c r="G399" t="str">
        <v>District 5</v>
      </c>
      <c r="H399" t="str">
        <v>District 9</v>
      </c>
      <c r="I399" t="str">
        <v>District 9</v>
      </c>
      <c r="J399" t="str">
        <v>No</v>
      </c>
      <c r="K399" t="str">
        <v>No</v>
      </c>
      <c r="L399" t="str">
        <v>NA</v>
      </c>
      <c r="M399" t="str">
        <v>Psychiatric Health Facility</v>
      </c>
      <c r="N399" t="str">
        <v>City or County</v>
      </c>
    </row>
    <row r="400" spans="1:14" x14ac:dyDescent="0.3">
      <c r="A400">
        <v>106394009</v>
      </c>
      <c r="B400" t="str">
        <v>KAISER FOUNDATION HOSPITAL - MANTECA</v>
      </c>
      <c r="C400" t="str">
        <v>1777 WEST YOSEMITE AVENUE</v>
      </c>
      <c r="D400" t="str">
        <v>MANTECA</v>
      </c>
      <c r="E400">
        <v>95337</v>
      </c>
      <c r="F400" t="str">
        <v>District 9</v>
      </c>
      <c r="G400" t="str">
        <v>District 5</v>
      </c>
      <c r="H400" t="str">
        <v>District 9</v>
      </c>
      <c r="I400" t="str">
        <v>District 9</v>
      </c>
      <c r="J400" t="str">
        <v>No</v>
      </c>
      <c r="K400" t="str">
        <v>No</v>
      </c>
      <c r="L400" t="str">
        <v>NA</v>
      </c>
      <c r="M400" t="str">
        <v>General Acute Care Hospital</v>
      </c>
      <c r="N400" t="str">
        <v>Non-Profit Corporation</v>
      </c>
    </row>
    <row r="401" spans="1:14" x14ac:dyDescent="0.3">
      <c r="A401">
        <v>106394128</v>
      </c>
      <c r="B401" t="str">
        <v>STOCKTON REGIONAL REHABILITATION HOSPITAL</v>
      </c>
      <c r="C401" t="str">
        <v>607 E. MAGNOLIA STREET</v>
      </c>
      <c r="D401" t="str">
        <v>STOCKTON</v>
      </c>
      <c r="E401">
        <v>95202</v>
      </c>
      <c r="F401" t="str">
        <v>District 13</v>
      </c>
      <c r="G401" t="str">
        <v>District 5</v>
      </c>
      <c r="H401" t="str">
        <v>District 9</v>
      </c>
      <c r="I401" t="str">
        <v>District 9</v>
      </c>
      <c r="J401" t="str">
        <v>No</v>
      </c>
      <c r="K401" t="str">
        <v>No</v>
      </c>
      <c r="L401" t="str">
        <v>NA</v>
      </c>
      <c r="M401" t="str">
        <v>General Acute Care Hospital</v>
      </c>
      <c r="N401" t="str">
        <v>Investor - LLC</v>
      </c>
    </row>
    <row r="402" spans="1:14" x14ac:dyDescent="0.3">
      <c r="A402">
        <v>106400466</v>
      </c>
      <c r="B402" t="str">
        <v>MARIAN REGIONAL MEDICAL CENTER, ARROYO GRANDE</v>
      </c>
      <c r="C402" t="str">
        <v>345 SOUTH HALCYON ROAD</v>
      </c>
      <c r="D402" t="str">
        <v>ARROYO GRANDE</v>
      </c>
      <c r="E402">
        <v>93420</v>
      </c>
      <c r="F402" t="str">
        <v>District 30</v>
      </c>
      <c r="G402" t="str">
        <v>District 17</v>
      </c>
      <c r="H402" t="str">
        <v>District 24</v>
      </c>
      <c r="I402" t="str">
        <v>District 24</v>
      </c>
      <c r="J402" t="str">
        <v>No</v>
      </c>
      <c r="K402" t="str">
        <v>No</v>
      </c>
      <c r="L402" t="str">
        <v>NA</v>
      </c>
      <c r="M402" t="str">
        <v>General Acute Care Hospital</v>
      </c>
      <c r="N402" t="str">
        <v>Non-Profit Corporation</v>
      </c>
    </row>
    <row r="403" spans="1:14" x14ac:dyDescent="0.3">
      <c r="A403">
        <v>106400480</v>
      </c>
      <c r="B403" t="str">
        <v>FRENCH HOSPITAL MEDICAL CENTER</v>
      </c>
      <c r="C403" t="str">
        <v>1911 JOHNSON AVENUE</v>
      </c>
      <c r="D403" t="str">
        <v>SAN LUIS OBISPO</v>
      </c>
      <c r="E403">
        <v>93401</v>
      </c>
      <c r="F403" t="str">
        <v>District 30</v>
      </c>
      <c r="G403" t="str">
        <v>District 17</v>
      </c>
      <c r="H403" t="str">
        <v>District 24</v>
      </c>
      <c r="I403" t="str">
        <v>District 24</v>
      </c>
      <c r="J403" t="str">
        <v>No</v>
      </c>
      <c r="K403" t="str">
        <v>No</v>
      </c>
      <c r="L403" t="str">
        <v>NA</v>
      </c>
      <c r="M403" t="str">
        <v>General Acute Care Hospital</v>
      </c>
      <c r="N403" t="str">
        <v>Non-Profit Corporation</v>
      </c>
    </row>
    <row r="404" spans="1:14" x14ac:dyDescent="0.3">
      <c r="A404">
        <v>106400524</v>
      </c>
      <c r="B404" t="str">
        <v>ADVENTIST HEALTH SIERRA VISTA</v>
      </c>
      <c r="C404" t="str">
        <v>1010 MURRAY AVE</v>
      </c>
      <c r="D404" t="str">
        <v>SAN LUIS OBISPO</v>
      </c>
      <c r="E404">
        <v>93405</v>
      </c>
      <c r="F404" t="str">
        <v>District 30</v>
      </c>
      <c r="G404" t="str">
        <v>District 17</v>
      </c>
      <c r="H404" t="str">
        <v>District 24</v>
      </c>
      <c r="I404" t="str">
        <v>District 24</v>
      </c>
      <c r="J404" t="str">
        <v>No</v>
      </c>
      <c r="K404" t="str">
        <v>No</v>
      </c>
      <c r="L404" t="str">
        <v>Level III</v>
      </c>
      <c r="M404" t="str">
        <v>General Acute Care Hospital</v>
      </c>
      <c r="N404" t="str">
        <v>Non-Profit Corporation</v>
      </c>
    </row>
    <row r="405" spans="1:14" x14ac:dyDescent="0.3">
      <c r="A405">
        <v>106400548</v>
      </c>
      <c r="B405" t="str">
        <v>ADVENTIST HEALTH TWIN CITIES</v>
      </c>
      <c r="C405" t="str">
        <v>1100 LAS TABLAS ROAD</v>
      </c>
      <c r="D405" t="str">
        <v>TEMPLETON</v>
      </c>
      <c r="E405">
        <v>93465</v>
      </c>
      <c r="F405" t="str">
        <v>District 30</v>
      </c>
      <c r="G405" t="str">
        <v>District 17</v>
      </c>
      <c r="H405" t="str">
        <v>District 19</v>
      </c>
      <c r="I405" t="str">
        <v>District 19</v>
      </c>
      <c r="J405" t="str">
        <v>No</v>
      </c>
      <c r="K405" t="str">
        <v>Yes</v>
      </c>
      <c r="L405" t="str">
        <v>NA</v>
      </c>
      <c r="M405" t="str">
        <v>General Acute Care Hospital</v>
      </c>
      <c r="N405" t="str">
        <v>Non-Profit Corporation</v>
      </c>
    </row>
    <row r="406" spans="1:14" x14ac:dyDescent="0.3">
      <c r="A406">
        <v>106400683</v>
      </c>
      <c r="B406" t="str">
        <v>DEPARTMENT OF STATE HOSPITALS - ATASCADERO</v>
      </c>
      <c r="C406" t="str">
        <v>10333 EL CAMINO REAL</v>
      </c>
      <c r="D406" t="str">
        <v>ATASCADERO</v>
      </c>
      <c r="E406">
        <v>93422</v>
      </c>
      <c r="F406" t="str">
        <v>District 30</v>
      </c>
      <c r="G406" t="str">
        <v>District 17</v>
      </c>
      <c r="H406" t="str">
        <v>District 19</v>
      </c>
      <c r="I406" t="str">
        <v>District 19</v>
      </c>
      <c r="J406" t="str">
        <v>No</v>
      </c>
      <c r="K406" t="str">
        <v>No</v>
      </c>
      <c r="L406" t="str">
        <v>NA</v>
      </c>
      <c r="M406" t="str">
        <v>Acute Psychiatric Hospital</v>
      </c>
      <c r="N406" t="str">
        <v>State</v>
      </c>
    </row>
    <row r="407" spans="1:14" x14ac:dyDescent="0.3">
      <c r="A407">
        <v>106404046</v>
      </c>
      <c r="B407" t="str">
        <v>SAN LUIS OBISPO CO PSYCHIATRIC HEALTH FACILITY</v>
      </c>
      <c r="C407" t="str">
        <v>2178 JOHNSON AVE</v>
      </c>
      <c r="D407" t="str">
        <v>SAN LUIS OBISPO</v>
      </c>
      <c r="E407">
        <v>93401</v>
      </c>
      <c r="F407" t="str">
        <v>District 30</v>
      </c>
      <c r="G407" t="str">
        <v>District 17</v>
      </c>
      <c r="H407" t="str">
        <v>District 24</v>
      </c>
      <c r="I407" t="str">
        <v>District 24</v>
      </c>
      <c r="J407" t="str">
        <v>No</v>
      </c>
      <c r="K407" t="str">
        <v>No</v>
      </c>
      <c r="L407" t="str">
        <v>NA</v>
      </c>
      <c r="M407" t="str">
        <v>Psychiatric Health Facility</v>
      </c>
      <c r="N407" t="str">
        <v>Investor - Corporation</v>
      </c>
    </row>
    <row r="408" spans="1:14" x14ac:dyDescent="0.3">
      <c r="A408">
        <v>106410782</v>
      </c>
      <c r="B408" t="str">
        <v>SAN MATEO MEDICAL CENTER</v>
      </c>
      <c r="C408" t="str">
        <v>222 WEST 39TH AVENUE</v>
      </c>
      <c r="D408" t="str">
        <v>SAN MATEO</v>
      </c>
      <c r="E408">
        <v>94403</v>
      </c>
      <c r="F408" t="str">
        <v>District 21</v>
      </c>
      <c r="G408" t="str">
        <v>District 13</v>
      </c>
      <c r="H408" t="str">
        <v>District 15</v>
      </c>
      <c r="I408" t="str">
        <v>District 15</v>
      </c>
      <c r="J408" t="str">
        <v>No</v>
      </c>
      <c r="K408" t="str">
        <v>No</v>
      </c>
      <c r="L408" t="str">
        <v>NA</v>
      </c>
      <c r="M408" t="str">
        <v>General Acute Care Hospital</v>
      </c>
      <c r="N408" t="str">
        <v>City or County</v>
      </c>
    </row>
    <row r="409" spans="1:14" x14ac:dyDescent="0.3">
      <c r="A409">
        <v>106410806</v>
      </c>
      <c r="B409" t="str">
        <v>KAISER FOUNDATION HOSPITAL - SOUTH SAN FRANCISCO</v>
      </c>
      <c r="C409" t="str">
        <v>1200 EL CAMINO REAL</v>
      </c>
      <c r="D409" t="str">
        <v>SOUTH SAN FRANCISCO</v>
      </c>
      <c r="E409">
        <v>94080</v>
      </c>
      <c r="F409" t="str">
        <v>District 19</v>
      </c>
      <c r="G409" t="str">
        <v>District 11</v>
      </c>
      <c r="H409" t="str">
        <v>District 15</v>
      </c>
      <c r="I409" t="str">
        <v>District 15</v>
      </c>
      <c r="J409" t="str">
        <v>No</v>
      </c>
      <c r="K409" t="str">
        <v>No</v>
      </c>
      <c r="L409" t="str">
        <v>NA</v>
      </c>
      <c r="M409" t="str">
        <v>General Acute Care Hospital</v>
      </c>
      <c r="N409" t="str">
        <v>Non-Profit Corporation</v>
      </c>
    </row>
    <row r="410" spans="1:14" x14ac:dyDescent="0.3">
      <c r="A410">
        <v>106410817</v>
      </c>
      <c r="B410" t="str">
        <v>AHMC SETON MEDICAL CENTER</v>
      </c>
      <c r="C410" t="str">
        <v>1900 SULLIVAN AVENUE</v>
      </c>
      <c r="D410" t="str">
        <v>DALY CITY</v>
      </c>
      <c r="E410">
        <v>94015</v>
      </c>
      <c r="F410" t="str">
        <v>District 19</v>
      </c>
      <c r="G410" t="str">
        <v>District 11</v>
      </c>
      <c r="H410" t="str">
        <v>District 15</v>
      </c>
      <c r="I410" t="str">
        <v>District 15</v>
      </c>
      <c r="J410" t="str">
        <v>No</v>
      </c>
      <c r="K410" t="str">
        <v>No</v>
      </c>
      <c r="L410" t="str">
        <v>NA</v>
      </c>
      <c r="M410" t="str">
        <v>General Acute Care Hospital</v>
      </c>
      <c r="N410" t="str">
        <v>Investor - LLC</v>
      </c>
    </row>
    <row r="411" spans="1:14" x14ac:dyDescent="0.3">
      <c r="A411">
        <v>106410828</v>
      </c>
      <c r="B411" t="str">
        <v>AHMC SETON MEDICAL CENTER COASTSIDE</v>
      </c>
      <c r="C411" t="str">
        <v>600 MARINE BOULEVARD</v>
      </c>
      <c r="D411" t="str">
        <v>MOSS BEACH</v>
      </c>
      <c r="E411">
        <v>94038</v>
      </c>
      <c r="F411" t="str">
        <v>District 23</v>
      </c>
      <c r="G411" t="str">
        <v>District 13</v>
      </c>
      <c r="H411" t="str">
        <v>District 16</v>
      </c>
      <c r="I411" t="str">
        <v>District 16</v>
      </c>
      <c r="J411" t="str">
        <v>No</v>
      </c>
      <c r="K411" t="str">
        <v>No</v>
      </c>
      <c r="L411" t="str">
        <v>NA</v>
      </c>
      <c r="M411" t="str">
        <v>General Acute Care Hospital</v>
      </c>
      <c r="N411" t="str">
        <v>Investor - LLC</v>
      </c>
    </row>
    <row r="412" spans="1:14" x14ac:dyDescent="0.3">
      <c r="A412">
        <v>106410852</v>
      </c>
      <c r="B412" t="str">
        <v>MILLS-PENINSULA MEDICAL CENTER</v>
      </c>
      <c r="C412" t="str">
        <v>1501 TROUSDALE DRIVE</v>
      </c>
      <c r="D412" t="str">
        <v>BURLINGAME</v>
      </c>
      <c r="E412">
        <v>94010</v>
      </c>
      <c r="F412" t="str">
        <v>District 21</v>
      </c>
      <c r="G412" t="str">
        <v>District 13</v>
      </c>
      <c r="H412" t="str">
        <v>District 15</v>
      </c>
      <c r="I412" t="str">
        <v>District 15</v>
      </c>
      <c r="J412" t="str">
        <v>No</v>
      </c>
      <c r="K412" t="str">
        <v>No</v>
      </c>
      <c r="L412" t="str">
        <v>NA</v>
      </c>
      <c r="M412" t="str">
        <v>General Acute Care Hospital</v>
      </c>
      <c r="N412" t="str">
        <v>Non-Profit Corporation</v>
      </c>
    </row>
    <row r="413" spans="1:14" x14ac:dyDescent="0.3">
      <c r="A413">
        <v>106410891</v>
      </c>
      <c r="B413" t="str">
        <v>SEQUOIA HOSPITAL</v>
      </c>
      <c r="C413" t="str">
        <v>170 ALAMEDA DE LAS PULGAS</v>
      </c>
      <c r="D413" t="str">
        <v>REDWOOD CITY</v>
      </c>
      <c r="E413">
        <v>94062</v>
      </c>
      <c r="F413" t="str">
        <v>District 21</v>
      </c>
      <c r="G413" t="str">
        <v>District 13</v>
      </c>
      <c r="H413" t="str">
        <v>District 15</v>
      </c>
      <c r="I413" t="str">
        <v>District 15</v>
      </c>
      <c r="J413" t="str">
        <v>No</v>
      </c>
      <c r="K413" t="str">
        <v>No</v>
      </c>
      <c r="L413" t="str">
        <v>NA</v>
      </c>
      <c r="M413" t="str">
        <v>General Acute Care Hospital</v>
      </c>
      <c r="N413" t="str">
        <v>Non-Profit Corporation</v>
      </c>
    </row>
    <row r="414" spans="1:14" x14ac:dyDescent="0.3">
      <c r="A414">
        <v>106414139</v>
      </c>
      <c r="B414" t="str">
        <v>KAISER FOUNDATION HOSPITAL - REDWOOD CITY</v>
      </c>
      <c r="C414" t="str">
        <v>1100 VETERANS BLVD.</v>
      </c>
      <c r="D414" t="str">
        <v>REDWOOD CITY</v>
      </c>
      <c r="E414">
        <v>94063</v>
      </c>
      <c r="F414" t="str">
        <v>District 21</v>
      </c>
      <c r="G414" t="str">
        <v>District 13</v>
      </c>
      <c r="H414" t="str">
        <v>District 15</v>
      </c>
      <c r="I414" t="str">
        <v>District 15</v>
      </c>
      <c r="J414" t="str">
        <v>No</v>
      </c>
      <c r="K414" t="str">
        <v>No</v>
      </c>
      <c r="L414" t="str">
        <v>NA</v>
      </c>
      <c r="M414" t="str">
        <v>General Acute Care Hospital</v>
      </c>
      <c r="N414" t="str">
        <v>Non-Profit Corporation</v>
      </c>
    </row>
    <row r="415" spans="1:14" x14ac:dyDescent="0.3">
      <c r="A415">
        <v>106420483</v>
      </c>
      <c r="B415" t="str">
        <v>GOLETA VALLEY COTTAGE HOSPITAL</v>
      </c>
      <c r="C415" t="str">
        <v>351 SOUTH PATTERSON AVENUE</v>
      </c>
      <c r="D415" t="str">
        <v>SANTA BARBARA</v>
      </c>
      <c r="E415">
        <v>93111</v>
      </c>
      <c r="F415" t="str">
        <v>District 37</v>
      </c>
      <c r="G415" t="str">
        <v>District 21</v>
      </c>
      <c r="H415" t="str">
        <v>District 24</v>
      </c>
      <c r="I415" t="str">
        <v>District 24</v>
      </c>
      <c r="J415" t="str">
        <v>No</v>
      </c>
      <c r="K415" t="str">
        <v>No</v>
      </c>
      <c r="L415" t="str">
        <v>NA</v>
      </c>
      <c r="M415" t="str">
        <v>General Acute Care Hospital</v>
      </c>
      <c r="N415" t="str">
        <v>Non-Profit Corporation</v>
      </c>
    </row>
    <row r="416" spans="1:14" x14ac:dyDescent="0.3">
      <c r="A416">
        <v>106420491</v>
      </c>
      <c r="B416" t="str">
        <v>LOMPOC VALLEY MEDICAL CENTER</v>
      </c>
      <c r="C416" t="str">
        <v>1515 E. OCEAN AVENUE</v>
      </c>
      <c r="D416" t="str">
        <v>LOMPOC</v>
      </c>
      <c r="E416">
        <v>93436</v>
      </c>
      <c r="F416" t="str">
        <v>District 37</v>
      </c>
      <c r="G416" t="str">
        <v>District 21</v>
      </c>
      <c r="H416" t="str">
        <v>District 24</v>
      </c>
      <c r="I416" t="str">
        <v>District 24</v>
      </c>
      <c r="J416" t="str">
        <v>No</v>
      </c>
      <c r="K416" t="str">
        <v>Yes</v>
      </c>
      <c r="L416" t="str">
        <v>NA</v>
      </c>
      <c r="M416" t="str">
        <v>General Acute Care Hospital</v>
      </c>
      <c r="N416" t="str">
        <v>District</v>
      </c>
    </row>
    <row r="417" spans="1:14" x14ac:dyDescent="0.3">
      <c r="A417">
        <v>106420493</v>
      </c>
      <c r="B417" t="str">
        <v>MARIAN REGIONAL MEDICAL CENTER</v>
      </c>
      <c r="C417" t="str">
        <v>1400 EAST CHURCH STREET</v>
      </c>
      <c r="D417" t="str">
        <v>SANTA MARIA</v>
      </c>
      <c r="E417">
        <v>93454</v>
      </c>
      <c r="F417" t="str">
        <v>District 37</v>
      </c>
      <c r="G417" t="str">
        <v>District 21</v>
      </c>
      <c r="H417" t="str">
        <v>District 24</v>
      </c>
      <c r="I417" t="str">
        <v>District 24</v>
      </c>
      <c r="J417" t="str">
        <v>No</v>
      </c>
      <c r="K417" t="str">
        <v>No</v>
      </c>
      <c r="L417" t="str">
        <v>Level III</v>
      </c>
      <c r="M417" t="str">
        <v>General Acute Care Hospital</v>
      </c>
      <c r="N417" t="str">
        <v>Non-Profit Corporation</v>
      </c>
    </row>
    <row r="418" spans="1:14" x14ac:dyDescent="0.3">
      <c r="A418">
        <v>106420514</v>
      </c>
      <c r="B418" t="str">
        <v>SANTA BARBARA COTTAGE HOSPITAL</v>
      </c>
      <c r="C418" t="str">
        <v>400 W. PUEBLO STREET</v>
      </c>
      <c r="D418" t="str">
        <v>SANTA BARBARA</v>
      </c>
      <c r="E418">
        <v>93105</v>
      </c>
      <c r="F418" t="str">
        <v>District 37</v>
      </c>
      <c r="G418" t="str">
        <v>District 21</v>
      </c>
      <c r="H418" t="str">
        <v>District 24</v>
      </c>
      <c r="I418" t="str">
        <v>District 24</v>
      </c>
      <c r="J418" t="str">
        <v>Yes</v>
      </c>
      <c r="K418" t="str">
        <v>No</v>
      </c>
      <c r="L418" t="str">
        <v>Level I &amp; Level II - Ped</v>
      </c>
      <c r="M418" t="str">
        <v>General Acute Care Hospital</v>
      </c>
      <c r="N418" t="str">
        <v>Non-Profit Corporation</v>
      </c>
    </row>
    <row r="419" spans="1:14" x14ac:dyDescent="0.3">
      <c r="A419">
        <v>106420522</v>
      </c>
      <c r="B419" t="str">
        <v>SANTA YNEZ VALLEY COTTAGE HOSPITAL</v>
      </c>
      <c r="C419" t="str">
        <v>2050 VIBORG ROAD</v>
      </c>
      <c r="D419" t="str">
        <v>SOLVANG</v>
      </c>
      <c r="E419">
        <v>93463</v>
      </c>
      <c r="F419" t="str">
        <v>District 37</v>
      </c>
      <c r="G419" t="str">
        <v>District 21</v>
      </c>
      <c r="H419" t="str">
        <v>District 24</v>
      </c>
      <c r="I419" t="str">
        <v>District 24</v>
      </c>
      <c r="J419" t="str">
        <v>No</v>
      </c>
      <c r="K419" t="str">
        <v>Yes</v>
      </c>
      <c r="L419" t="str">
        <v>NA</v>
      </c>
      <c r="M419" t="str">
        <v>General Acute Care Hospital</v>
      </c>
      <c r="N419" t="str">
        <v>Non-Profit Corporation</v>
      </c>
    </row>
    <row r="420" spans="1:14" x14ac:dyDescent="0.3">
      <c r="A420">
        <v>106424002</v>
      </c>
      <c r="B420" t="str">
        <v>SANTA BARBARA PSYCHIATRIC HEALTH FACILITY</v>
      </c>
      <c r="C420" t="str">
        <v>315 CAMINO DEL REMEDIO</v>
      </c>
      <c r="D420" t="str">
        <v>SANTA BARBARA</v>
      </c>
      <c r="E420">
        <v>93110</v>
      </c>
      <c r="F420" t="str">
        <v>District 37</v>
      </c>
      <c r="G420" t="str">
        <v>District 21</v>
      </c>
      <c r="H420" t="str">
        <v>District 24</v>
      </c>
      <c r="I420" t="str">
        <v>District 24</v>
      </c>
      <c r="J420" t="str">
        <v>No</v>
      </c>
      <c r="K420" t="str">
        <v>No</v>
      </c>
      <c r="L420" t="str">
        <v>NA</v>
      </c>
      <c r="M420" t="str">
        <v>Psychiatric Health Facility</v>
      </c>
      <c r="N420" t="str">
        <v>City or County</v>
      </c>
    </row>
    <row r="421" spans="1:14" x14ac:dyDescent="0.3">
      <c r="A421">
        <v>106424047</v>
      </c>
      <c r="B421" t="str">
        <v>COTTAGE REHABILITATION HOSPITAL</v>
      </c>
      <c r="C421" t="str">
        <v>2415 DE LA VINA STREET</v>
      </c>
      <c r="D421" t="str">
        <v>SANTA BARBARA</v>
      </c>
      <c r="E421">
        <v>93105</v>
      </c>
      <c r="F421" t="str">
        <v>District 37</v>
      </c>
      <c r="G421" t="str">
        <v>District 21</v>
      </c>
      <c r="H421" t="str">
        <v>District 24</v>
      </c>
      <c r="I421" t="str">
        <v>District 24</v>
      </c>
      <c r="J421" t="str">
        <v>No</v>
      </c>
      <c r="K421" t="str">
        <v>No</v>
      </c>
      <c r="L421" t="str">
        <v>NA</v>
      </c>
      <c r="M421" t="str">
        <v>General Acute Care Hospital</v>
      </c>
      <c r="N421" t="str">
        <v>Non-Profit Corporation</v>
      </c>
    </row>
    <row r="422" spans="1:14" x14ac:dyDescent="0.3">
      <c r="A422">
        <v>106430035</v>
      </c>
      <c r="B422" t="str">
        <v>STANFORD HEALTH CARE</v>
      </c>
      <c r="C422" t="str">
        <v>500 PASTEUR DRIVE</v>
      </c>
      <c r="D422" t="str">
        <v>PALO ALTO</v>
      </c>
      <c r="E422">
        <v>94304</v>
      </c>
      <c r="F422" t="str">
        <v>District 23</v>
      </c>
      <c r="G422" t="str">
        <v>District 13</v>
      </c>
      <c r="H422" t="str">
        <v>District 16</v>
      </c>
      <c r="I422" t="str">
        <v>District 16</v>
      </c>
      <c r="J422" t="str">
        <v>No</v>
      </c>
      <c r="K422" t="str">
        <v>No</v>
      </c>
      <c r="L422" t="str">
        <v>NA</v>
      </c>
      <c r="M422" t="str">
        <v>General Acute Care Hospital</v>
      </c>
      <c r="N422" t="str">
        <v>Non-Profit Corporation</v>
      </c>
    </row>
    <row r="423" spans="1:14" x14ac:dyDescent="0.3">
      <c r="A423">
        <v>106430705</v>
      </c>
      <c r="B423" t="str">
        <v>REGIONAL MEDICAL CENTER OF SAN JOSE</v>
      </c>
      <c r="C423" t="str">
        <v>225 NORTH JACKSON AVENUE</v>
      </c>
      <c r="D423" t="str">
        <v>SAN JOSE</v>
      </c>
      <c r="E423">
        <v>95116</v>
      </c>
      <c r="F423" t="str">
        <v>District 25</v>
      </c>
      <c r="G423" t="str">
        <v>District 15</v>
      </c>
      <c r="H423" t="str">
        <v>District 18</v>
      </c>
      <c r="I423" t="str">
        <v>District 18</v>
      </c>
      <c r="J423" t="str">
        <v>No</v>
      </c>
      <c r="K423" t="str">
        <v>No</v>
      </c>
      <c r="L423" t="str">
        <v>Level II</v>
      </c>
      <c r="M423" t="str">
        <v>General Acute Care Hospital</v>
      </c>
      <c r="N423" t="str">
        <v>Investor - Corporation</v>
      </c>
    </row>
    <row r="424" spans="1:14" x14ac:dyDescent="0.3">
      <c r="A424">
        <v>106430743</v>
      </c>
      <c r="B424" t="str">
        <v>EL CAMINO HOSPITAL LOS GATOS</v>
      </c>
      <c r="C424" t="str">
        <v>815 POLLARD ROAD</v>
      </c>
      <c r="D424" t="str">
        <v>LOS GATOS</v>
      </c>
      <c r="E424">
        <v>95032</v>
      </c>
      <c r="F424" t="str">
        <v>District 28</v>
      </c>
      <c r="G424" t="str">
        <v>District 13</v>
      </c>
      <c r="H424" t="str">
        <v>District 16</v>
      </c>
      <c r="I424" t="str">
        <v>District 16</v>
      </c>
      <c r="J424" t="str">
        <v>No</v>
      </c>
      <c r="K424" t="str">
        <v>No</v>
      </c>
      <c r="L424" t="str">
        <v>NA</v>
      </c>
      <c r="M424" t="str">
        <v>General Acute Care Hospital</v>
      </c>
      <c r="N424" t="str">
        <v>Non-Profit Corporation</v>
      </c>
    </row>
    <row r="425" spans="1:14" x14ac:dyDescent="0.3">
      <c r="A425">
        <v>106430763</v>
      </c>
      <c r="B425" t="str">
        <v>EL CAMINO HEALTH</v>
      </c>
      <c r="C425" t="str">
        <v>2500 GRANT ROAD</v>
      </c>
      <c r="D425" t="str">
        <v>MOUNTAIN VIEW</v>
      </c>
      <c r="E425">
        <v>94040</v>
      </c>
      <c r="F425" t="str">
        <v>District 23</v>
      </c>
      <c r="G425" t="str">
        <v>District 13</v>
      </c>
      <c r="H425" t="str">
        <v>District 16</v>
      </c>
      <c r="I425" t="str">
        <v>District 16</v>
      </c>
      <c r="J425" t="str">
        <v>No</v>
      </c>
      <c r="K425" t="str">
        <v>No</v>
      </c>
      <c r="L425" t="str">
        <v>NA</v>
      </c>
      <c r="M425" t="str">
        <v>General Acute Care Hospital</v>
      </c>
      <c r="N425" t="str">
        <v>Non-Profit Corporation</v>
      </c>
    </row>
    <row r="426" spans="1:14" x14ac:dyDescent="0.3">
      <c r="A426">
        <v>106430779</v>
      </c>
      <c r="B426" t="str">
        <v>GOOD SAMARITAN HOSPITAL-SAN JOSE</v>
      </c>
      <c r="C426" t="str">
        <v>2425 SAMARITAN DRIVE</v>
      </c>
      <c r="D426" t="str">
        <v>SAN JOSE</v>
      </c>
      <c r="E426">
        <v>95124</v>
      </c>
      <c r="F426" t="str">
        <v>District 28</v>
      </c>
      <c r="G426" t="str">
        <v>District 15</v>
      </c>
      <c r="H426" t="str">
        <v>District 16</v>
      </c>
      <c r="I426" t="str">
        <v>District 16</v>
      </c>
      <c r="J426" t="str">
        <v>No</v>
      </c>
      <c r="K426" t="str">
        <v>No</v>
      </c>
      <c r="L426" t="str">
        <v>NA</v>
      </c>
      <c r="M426" t="str">
        <v>General Acute Care Hospital</v>
      </c>
      <c r="N426" t="str">
        <v>Investor - Corporation</v>
      </c>
    </row>
    <row r="427" spans="1:14" x14ac:dyDescent="0.3">
      <c r="A427">
        <v>106430837</v>
      </c>
      <c r="B427" t="str">
        <v>O'CONNOR HOSPITAL</v>
      </c>
      <c r="C427" t="str">
        <v>2105 FOREST AVENUE</v>
      </c>
      <c r="D427" t="str">
        <v>SAN JOSE</v>
      </c>
      <c r="E427">
        <v>95128</v>
      </c>
      <c r="F427" t="str">
        <v>District 26</v>
      </c>
      <c r="G427" t="str">
        <v>District 15</v>
      </c>
      <c r="H427" t="str">
        <v>District 17</v>
      </c>
      <c r="I427" t="str">
        <v>District 17</v>
      </c>
      <c r="J427" t="str">
        <v>No</v>
      </c>
      <c r="K427" t="str">
        <v>No</v>
      </c>
      <c r="L427" t="str">
        <v>NA</v>
      </c>
      <c r="M427" t="str">
        <v>General Acute Care Hospital</v>
      </c>
      <c r="N427" t="str">
        <v>City or County</v>
      </c>
    </row>
    <row r="428" spans="1:14" x14ac:dyDescent="0.3">
      <c r="A428">
        <v>106430883</v>
      </c>
      <c r="B428" t="str">
        <v>SANTA CLARA VALLEY MEDICAL CENTER</v>
      </c>
      <c r="C428" t="str">
        <v>751 SOUTH BASCOM AVENUE</v>
      </c>
      <c r="D428" t="str">
        <v>SAN JOSE</v>
      </c>
      <c r="E428" t="str">
        <v>95128-2699</v>
      </c>
      <c r="F428" t="str">
        <v>District 26</v>
      </c>
      <c r="G428" t="str">
        <v>District 15</v>
      </c>
      <c r="H428" t="str">
        <v>District 16</v>
      </c>
      <c r="I428" t="str">
        <v>District 16</v>
      </c>
      <c r="J428" t="str">
        <v>Yes</v>
      </c>
      <c r="K428" t="str">
        <v>No</v>
      </c>
      <c r="L428" t="str">
        <v>Level I &amp; Level II - Ped</v>
      </c>
      <c r="M428" t="str">
        <v>General Acute Care Hospital</v>
      </c>
      <c r="N428" t="str">
        <v>City or County</v>
      </c>
    </row>
    <row r="429" spans="1:14" x14ac:dyDescent="0.3">
      <c r="A429">
        <v>106430905</v>
      </c>
      <c r="B429" t="str">
        <v>STANFORD HEALTH CARE</v>
      </c>
      <c r="C429" t="str">
        <v>300 PASTEUR DRIVE</v>
      </c>
      <c r="D429" t="str">
        <v>PALO ALTO</v>
      </c>
      <c r="E429">
        <v>94305</v>
      </c>
      <c r="F429" t="str">
        <v>District 23</v>
      </c>
      <c r="G429" t="str">
        <v>District 13</v>
      </c>
      <c r="H429" t="str">
        <v>District 16</v>
      </c>
      <c r="I429" t="str">
        <v>District 16</v>
      </c>
      <c r="J429" t="str">
        <v>Yes</v>
      </c>
      <c r="K429" t="str">
        <v>No</v>
      </c>
      <c r="L429" t="str">
        <v>Level I &amp; Level I - Ped</v>
      </c>
      <c r="M429" t="str">
        <v>General Acute Care Hospital</v>
      </c>
      <c r="N429" t="str">
        <v>Non-Profit Corporation</v>
      </c>
    </row>
    <row r="430" spans="1:14" x14ac:dyDescent="0.3">
      <c r="A430">
        <v>106430915</v>
      </c>
      <c r="B430" t="str">
        <v>MISSION OAKS HOSPITAL</v>
      </c>
      <c r="C430" t="str">
        <v>15891 LOS GATOS-ALMADEN ROAD</v>
      </c>
      <c r="D430" t="str">
        <v>LOS GATOS</v>
      </c>
      <c r="E430">
        <v>95032</v>
      </c>
      <c r="F430" t="str">
        <v>District 28</v>
      </c>
      <c r="G430" t="str">
        <v>District 13</v>
      </c>
      <c r="H430" t="str">
        <v>District 16</v>
      </c>
      <c r="I430" t="str">
        <v>District 16</v>
      </c>
      <c r="J430" t="str">
        <v>No</v>
      </c>
      <c r="K430" t="str">
        <v>No</v>
      </c>
      <c r="L430" t="str">
        <v>NA</v>
      </c>
      <c r="M430" t="str">
        <v>General Acute Care Hospital</v>
      </c>
      <c r="N430" t="str">
        <v>Investor - Corporation</v>
      </c>
    </row>
    <row r="431" spans="1:14" x14ac:dyDescent="0.3">
      <c r="A431">
        <v>106431506</v>
      </c>
      <c r="B431" t="str">
        <v>KAISER FOUNDATION HOSPITAL - SAN JOSE</v>
      </c>
      <c r="C431" t="str">
        <v>250 HOSPITAL PARKWAY</v>
      </c>
      <c r="D431" t="str">
        <v>SAN JOSE</v>
      </c>
      <c r="E431">
        <v>95119</v>
      </c>
      <c r="F431" t="str">
        <v>District 28</v>
      </c>
      <c r="G431" t="str">
        <v>District 15</v>
      </c>
      <c r="H431" t="str">
        <v>District 19</v>
      </c>
      <c r="I431" t="str">
        <v>District 19</v>
      </c>
      <c r="J431" t="str">
        <v>Yes</v>
      </c>
      <c r="K431" t="str">
        <v>No</v>
      </c>
      <c r="L431" t="str">
        <v>NA</v>
      </c>
      <c r="M431" t="str">
        <v>General Acute Care Hospital</v>
      </c>
      <c r="N431" t="str">
        <v>Non-Profit Corporation</v>
      </c>
    </row>
    <row r="432" spans="1:14" x14ac:dyDescent="0.3">
      <c r="A432">
        <v>106434032</v>
      </c>
      <c r="B432" t="str">
        <v>SAN JOSE BEHAVIORAL HEALTH</v>
      </c>
      <c r="C432" t="str">
        <v>455 SILICON VALLEY BOULEVARD</v>
      </c>
      <c r="D432" t="str">
        <v>SAN JOSE</v>
      </c>
      <c r="E432">
        <v>95138</v>
      </c>
      <c r="F432" t="str">
        <v>District 25</v>
      </c>
      <c r="G432" t="str">
        <v>District 15</v>
      </c>
      <c r="H432" t="str">
        <v>District 19</v>
      </c>
      <c r="I432" t="str">
        <v>District 19</v>
      </c>
      <c r="J432" t="str">
        <v>No</v>
      </c>
      <c r="K432" t="str">
        <v>No</v>
      </c>
      <c r="L432" t="str">
        <v>NA</v>
      </c>
      <c r="M432" t="str">
        <v>Acute Psychiatric Hospital</v>
      </c>
      <c r="N432" t="str">
        <v>Investor - LLC</v>
      </c>
    </row>
    <row r="433" spans="1:14" x14ac:dyDescent="0.3">
      <c r="A433">
        <v>106434040</v>
      </c>
      <c r="B433" t="str">
        <v>LUCILE PACKARD CHILDREN'S HOSPITAL STANFORD</v>
      </c>
      <c r="C433" t="str">
        <v>725 WELCH ROAD</v>
      </c>
      <c r="D433" t="str">
        <v>PALO ALTO</v>
      </c>
      <c r="E433">
        <v>94304</v>
      </c>
      <c r="F433" t="str">
        <v>District 23</v>
      </c>
      <c r="G433" t="str">
        <v>District 13</v>
      </c>
      <c r="H433" t="str">
        <v>District 16</v>
      </c>
      <c r="I433" t="str">
        <v>District 16</v>
      </c>
      <c r="J433" t="str">
        <v>No</v>
      </c>
      <c r="K433" t="str">
        <v>No</v>
      </c>
      <c r="L433" t="str">
        <v>NA</v>
      </c>
      <c r="M433" t="str">
        <v>General Acute Care Hospital</v>
      </c>
      <c r="N433" t="str">
        <v>Non-Profit Corporation</v>
      </c>
    </row>
    <row r="434" spans="1:14" x14ac:dyDescent="0.3">
      <c r="A434">
        <v>106434051</v>
      </c>
      <c r="B434" t="str">
        <v>CHILDREN'S HEALTHCARE ORGANIZATION OF NORTHERN CA - PEDIATRIC HOSPITAL</v>
      </c>
      <c r="C434" t="str">
        <v>3777 SOUTH BASCOM AVENUE</v>
      </c>
      <c r="D434" t="str">
        <v>CAMPBELL</v>
      </c>
      <c r="E434">
        <v>95008</v>
      </c>
      <c r="F434" t="str">
        <v>District 23</v>
      </c>
      <c r="G434" t="str">
        <v>District 13</v>
      </c>
      <c r="H434" t="str">
        <v>District 16</v>
      </c>
      <c r="I434" t="str">
        <v>District 16</v>
      </c>
      <c r="J434" t="str">
        <v>No</v>
      </c>
      <c r="K434" t="str">
        <v>No</v>
      </c>
      <c r="L434" t="str">
        <v>NA</v>
      </c>
      <c r="M434" t="str">
        <v>General Acute Care Hospital</v>
      </c>
      <c r="N434" t="str">
        <v>Investor - LLC</v>
      </c>
    </row>
    <row r="435" spans="1:14" x14ac:dyDescent="0.3">
      <c r="A435">
        <v>106434138</v>
      </c>
      <c r="B435" t="str">
        <v>ST. LOUISE REGIONAL HOSPITAL</v>
      </c>
      <c r="C435" t="str">
        <v>9400 NO NAME UNO</v>
      </c>
      <c r="D435" t="str">
        <v>GILROY</v>
      </c>
      <c r="E435">
        <v>95020</v>
      </c>
      <c r="F435" t="str">
        <v>District 29</v>
      </c>
      <c r="G435" t="str">
        <v>District 15</v>
      </c>
      <c r="H435" t="str">
        <v>District 18</v>
      </c>
      <c r="I435" t="str">
        <v>District 18</v>
      </c>
      <c r="J435" t="str">
        <v>No</v>
      </c>
      <c r="K435" t="str">
        <v>No</v>
      </c>
      <c r="L435" t="str">
        <v>NA</v>
      </c>
      <c r="M435" t="str">
        <v>General Acute Care Hospital</v>
      </c>
      <c r="N435" t="str">
        <v>City or County</v>
      </c>
    </row>
    <row r="436" spans="1:14" x14ac:dyDescent="0.3">
      <c r="A436">
        <v>106434153</v>
      </c>
      <c r="B436" t="str">
        <v>KAISER FOUNDATION HOSPITAL - SANTA CLARA</v>
      </c>
      <c r="C436" t="str">
        <v>700 LAWRENCE EXPRESSWAY</v>
      </c>
      <c r="D436" t="str">
        <v>SANTA CLARA</v>
      </c>
      <c r="E436">
        <v>95051</v>
      </c>
      <c r="F436" t="str">
        <v>District 26</v>
      </c>
      <c r="G436" t="str">
        <v>District 10</v>
      </c>
      <c r="H436" t="str">
        <v>District 17</v>
      </c>
      <c r="I436" t="str">
        <v>District 17</v>
      </c>
      <c r="J436" t="str">
        <v>Yes</v>
      </c>
      <c r="K436" t="str">
        <v>No</v>
      </c>
      <c r="L436" t="str">
        <v>NA</v>
      </c>
      <c r="M436" t="str">
        <v>General Acute Care Hospital</v>
      </c>
      <c r="N436" t="str">
        <v>Non-Profit Corporation</v>
      </c>
    </row>
    <row r="437" spans="1:14" x14ac:dyDescent="0.3">
      <c r="A437">
        <v>106434218</v>
      </c>
      <c r="B437" t="str">
        <v>KAISER PERMANENTE P.H.F - SANTA CLARA</v>
      </c>
      <c r="C437" t="str">
        <v>3840 HOMESTEAD ROAD</v>
      </c>
      <c r="D437" t="str">
        <v>SANTA CLARA</v>
      </c>
      <c r="E437">
        <v>95051</v>
      </c>
      <c r="F437" t="str">
        <v>District 26</v>
      </c>
      <c r="G437" t="str">
        <v>District 10</v>
      </c>
      <c r="H437" t="str">
        <v>District 17</v>
      </c>
      <c r="I437" t="str">
        <v>District 17</v>
      </c>
      <c r="J437" t="str">
        <v>No</v>
      </c>
      <c r="K437" t="str">
        <v>No</v>
      </c>
      <c r="L437" t="str">
        <v>NA</v>
      </c>
      <c r="M437" t="str">
        <v>Psychiatric Health Facility</v>
      </c>
      <c r="N437" t="str">
        <v>Non-Profit Corporation</v>
      </c>
    </row>
    <row r="438" spans="1:14" x14ac:dyDescent="0.3">
      <c r="A438">
        <v>106434220</v>
      </c>
      <c r="B438" t="str">
        <v>CRESTWOOD PSYCHIATRIC HEALTH FACILITY-SAN JOSE</v>
      </c>
      <c r="C438" t="str">
        <v>1425 FRUITDALE AVE, SUITE A</v>
      </c>
      <c r="D438" t="str">
        <v>SAN JOSE</v>
      </c>
      <c r="E438">
        <v>95128</v>
      </c>
      <c r="F438" t="str">
        <v>District 26</v>
      </c>
      <c r="G438" t="str">
        <v>District 15</v>
      </c>
      <c r="H438" t="str">
        <v>District 16</v>
      </c>
      <c r="I438" t="str">
        <v>District 16</v>
      </c>
      <c r="J438" t="str">
        <v>No</v>
      </c>
      <c r="K438" t="str">
        <v>No</v>
      </c>
      <c r="L438" t="str">
        <v>NA</v>
      </c>
      <c r="M438" t="str">
        <v>Psychiatric Health Facility</v>
      </c>
      <c r="N438" t="str">
        <v>Investor - Corporation</v>
      </c>
    </row>
    <row r="439" spans="1:14" x14ac:dyDescent="0.3">
      <c r="A439">
        <v>106440755</v>
      </c>
      <c r="B439" t="str">
        <v>DOMINICAN HOSPITAL</v>
      </c>
      <c r="C439" t="str">
        <v>1555 SOQUEL DRIVE</v>
      </c>
      <c r="D439" t="str">
        <v>SANTA CRUZ</v>
      </c>
      <c r="E439">
        <v>95065</v>
      </c>
      <c r="F439" t="str">
        <v>District 30</v>
      </c>
      <c r="G439" t="str">
        <v>District 17</v>
      </c>
      <c r="H439" t="str">
        <v>District 19</v>
      </c>
      <c r="I439" t="str">
        <v>District 19</v>
      </c>
      <c r="J439" t="str">
        <v>No</v>
      </c>
      <c r="K439" t="str">
        <v>No</v>
      </c>
      <c r="L439" t="str">
        <v>NA</v>
      </c>
      <c r="M439" t="str">
        <v>General Acute Care Hospital</v>
      </c>
      <c r="N439" t="str">
        <v>Non-Profit Corporation</v>
      </c>
    </row>
    <row r="440" spans="1:14" x14ac:dyDescent="0.3">
      <c r="A440">
        <v>106444012</v>
      </c>
      <c r="B440" t="str">
        <v>SUTTER MATERNITY AND SURGERY CENTER OF SANTA CRUZ</v>
      </c>
      <c r="C440" t="str">
        <v>2900 CHANTICLEER AVENUE</v>
      </c>
      <c r="D440" t="str">
        <v>SANTA CRUZ</v>
      </c>
      <c r="E440">
        <v>95065</v>
      </c>
      <c r="F440" t="str">
        <v>District 30</v>
      </c>
      <c r="G440" t="str">
        <v>District 17</v>
      </c>
      <c r="H440" t="str">
        <v>District 19</v>
      </c>
      <c r="I440" t="str">
        <v>District 19</v>
      </c>
      <c r="J440" t="str">
        <v>No</v>
      </c>
      <c r="K440" t="str">
        <v>No</v>
      </c>
      <c r="L440" t="str">
        <v>NA</v>
      </c>
      <c r="M440" t="str">
        <v>General Acute Care Hospital</v>
      </c>
      <c r="N440" t="str">
        <v>Non-Profit Corporation</v>
      </c>
    </row>
    <row r="441" spans="1:14" x14ac:dyDescent="0.3">
      <c r="A441">
        <v>106444013</v>
      </c>
      <c r="B441" t="str">
        <v>WATSONVILLE COMMUNITY HOSPITAL</v>
      </c>
      <c r="C441" t="str">
        <v>75 NIELSON STREET</v>
      </c>
      <c r="D441" t="str">
        <v>WATSONVILLE</v>
      </c>
      <c r="E441">
        <v>95076</v>
      </c>
      <c r="F441" t="str">
        <v>District 29</v>
      </c>
      <c r="G441" t="str">
        <v>District 17</v>
      </c>
      <c r="H441" t="str">
        <v>District 18</v>
      </c>
      <c r="I441" t="str">
        <v>District 18</v>
      </c>
      <c r="J441" t="str">
        <v>No</v>
      </c>
      <c r="K441" t="str">
        <v>No</v>
      </c>
      <c r="L441" t="str">
        <v>NA</v>
      </c>
      <c r="M441" t="str">
        <v>General Acute Care Hospital</v>
      </c>
      <c r="N441" t="str">
        <v>Non-Profit Corporation</v>
      </c>
    </row>
    <row r="442" spans="1:14" x14ac:dyDescent="0.3">
      <c r="A442">
        <v>106444029</v>
      </c>
      <c r="B442" t="str">
        <v>TELECARE SANTA CRUZ PHF</v>
      </c>
      <c r="C442" t="str">
        <v>2250 SOQUEL AVE, STE. 150</v>
      </c>
      <c r="D442" t="str">
        <v>SANTA CRUZ</v>
      </c>
      <c r="E442">
        <v>95062</v>
      </c>
      <c r="F442" t="str">
        <v>District 30</v>
      </c>
      <c r="G442" t="str">
        <v>District 17</v>
      </c>
      <c r="H442" t="str">
        <v>District 19</v>
      </c>
      <c r="I442" t="str">
        <v>District 19</v>
      </c>
      <c r="J442" t="str">
        <v>No</v>
      </c>
      <c r="K442" t="str">
        <v>No</v>
      </c>
      <c r="L442" t="str">
        <v>NA</v>
      </c>
      <c r="M442" t="str">
        <v>Psychiatric Health Facility</v>
      </c>
      <c r="N442" t="str">
        <v>Investor - Corporation</v>
      </c>
    </row>
    <row r="443" spans="1:14" x14ac:dyDescent="0.3">
      <c r="A443">
        <v>106450936</v>
      </c>
      <c r="B443" t="str">
        <v>MAYERS MEMORIAL HOSPITAL</v>
      </c>
      <c r="C443" t="str">
        <v>43563 STATE HWY. 299 E</v>
      </c>
      <c r="D443" t="str">
        <v>FALL RIVER MILLS</v>
      </c>
      <c r="E443">
        <v>96028</v>
      </c>
      <c r="F443" t="str">
        <v>District 1</v>
      </c>
      <c r="G443" t="str">
        <v>District 1</v>
      </c>
      <c r="H443" t="str">
        <v>District 1</v>
      </c>
      <c r="I443" t="str">
        <v>District 2</v>
      </c>
      <c r="J443" t="str">
        <v>No</v>
      </c>
      <c r="K443" t="str">
        <v>Yes</v>
      </c>
      <c r="L443" t="str">
        <v>NA</v>
      </c>
      <c r="M443" t="str">
        <v>General Acute Care Hospital</v>
      </c>
      <c r="N443" t="str">
        <v>District</v>
      </c>
    </row>
    <row r="444" spans="1:14" x14ac:dyDescent="0.3">
      <c r="A444">
        <v>106450940</v>
      </c>
      <c r="B444" t="str">
        <v>SHASTA REGIONAL MEDICAL CENTER</v>
      </c>
      <c r="C444" t="str">
        <v>1100 BUTTE STREET</v>
      </c>
      <c r="D444" t="str">
        <v>REDDING</v>
      </c>
      <c r="E444">
        <v>96001</v>
      </c>
      <c r="F444" t="str">
        <v>District 1</v>
      </c>
      <c r="G444" t="str">
        <v>District 1</v>
      </c>
      <c r="H444" t="str">
        <v>District 1</v>
      </c>
      <c r="I444" t="str">
        <v>District 2</v>
      </c>
      <c r="J444" t="str">
        <v>No</v>
      </c>
      <c r="K444" t="str">
        <v>No</v>
      </c>
      <c r="L444" t="str">
        <v>NA</v>
      </c>
      <c r="M444" t="str">
        <v>General Acute Care Hospital</v>
      </c>
      <c r="N444" t="str">
        <v>Investor - LLC</v>
      </c>
    </row>
    <row r="445" spans="1:14" x14ac:dyDescent="0.3">
      <c r="A445">
        <v>106450949</v>
      </c>
      <c r="B445" t="str">
        <v>MERCY MEDICAL CENTER - REDDING</v>
      </c>
      <c r="C445" t="str">
        <v>2175 ROSALINE AVENUE</v>
      </c>
      <c r="D445" t="str">
        <v>REDDING</v>
      </c>
      <c r="E445">
        <v>96001</v>
      </c>
      <c r="F445" t="str">
        <v>District 1</v>
      </c>
      <c r="G445" t="str">
        <v>District 1</v>
      </c>
      <c r="H445" t="str">
        <v>District 1</v>
      </c>
      <c r="I445" t="str">
        <v>District 2</v>
      </c>
      <c r="J445" t="str">
        <v>No</v>
      </c>
      <c r="K445" t="str">
        <v>No</v>
      </c>
      <c r="L445" t="str">
        <v>Level II</v>
      </c>
      <c r="M445" t="str">
        <v>General Acute Care Hospital</v>
      </c>
      <c r="N445" t="str">
        <v>Non-Profit Corporation</v>
      </c>
    </row>
    <row r="446" spans="1:14" x14ac:dyDescent="0.3">
      <c r="A446">
        <v>106454012</v>
      </c>
      <c r="B446" t="str">
        <v>VIBRA HOSPITAL OF NORTHERN CALIFORNIA</v>
      </c>
      <c r="C446" t="str">
        <v>2801 EUREKA WAY</v>
      </c>
      <c r="D446" t="str">
        <v>REDDING</v>
      </c>
      <c r="E446">
        <v>96001</v>
      </c>
      <c r="F446" t="str">
        <v>District 1</v>
      </c>
      <c r="G446" t="str">
        <v>District 1</v>
      </c>
      <c r="H446" t="str">
        <v>District 1</v>
      </c>
      <c r="I446" t="str">
        <v>District 2</v>
      </c>
      <c r="J446" t="str">
        <v>No</v>
      </c>
      <c r="K446" t="str">
        <v>No</v>
      </c>
      <c r="L446" t="str">
        <v>NA</v>
      </c>
      <c r="M446" t="str">
        <v>General Acute Care Hospital</v>
      </c>
      <c r="N446" t="str">
        <v>Investor - LLC</v>
      </c>
    </row>
    <row r="447" spans="1:14" x14ac:dyDescent="0.3">
      <c r="A447">
        <v>106454013</v>
      </c>
      <c r="B447" t="str">
        <v>PATIENTS' HOSPITAL OF REDDING</v>
      </c>
      <c r="C447" t="str">
        <v>2900 EUREKA WAY</v>
      </c>
      <c r="D447" t="str">
        <v>REDDING</v>
      </c>
      <c r="E447">
        <v>96001</v>
      </c>
      <c r="F447" t="str">
        <v>District 1</v>
      </c>
      <c r="G447" t="str">
        <v>District 1</v>
      </c>
      <c r="H447" t="str">
        <v>District 1</v>
      </c>
      <c r="I447" t="str">
        <v>District 2</v>
      </c>
      <c r="J447" t="str">
        <v>No</v>
      </c>
      <c r="K447" t="str">
        <v>No</v>
      </c>
      <c r="L447" t="str">
        <v>NA</v>
      </c>
      <c r="M447" t="str">
        <v>General Acute Care Hospital</v>
      </c>
      <c r="N447" t="str">
        <v>Investor - Individual</v>
      </c>
    </row>
    <row r="448" spans="1:14" x14ac:dyDescent="0.3">
      <c r="A448">
        <v>106454068</v>
      </c>
      <c r="B448" t="str">
        <v>RESTPADD PSYCHIATRIC HEALTH FACILITY</v>
      </c>
      <c r="C448" t="str">
        <v>2750 EUREKA WAY</v>
      </c>
      <c r="D448" t="str">
        <v>REDDING</v>
      </c>
      <c r="E448">
        <v>96001</v>
      </c>
      <c r="F448" t="str">
        <v>District 1</v>
      </c>
      <c r="G448" t="str">
        <v>District 1</v>
      </c>
      <c r="H448" t="str">
        <v>District 1</v>
      </c>
      <c r="I448" t="str">
        <v>District 2</v>
      </c>
      <c r="J448" t="str">
        <v>No</v>
      </c>
      <c r="K448" t="str">
        <v>No</v>
      </c>
      <c r="L448" t="str">
        <v>NA</v>
      </c>
      <c r="M448" t="str">
        <v>Psychiatric Health Facility</v>
      </c>
      <c r="N448" t="str">
        <v>Investor - Corporation</v>
      </c>
    </row>
    <row r="449" spans="1:14" x14ac:dyDescent="0.3">
      <c r="A449">
        <v>106470871</v>
      </c>
      <c r="B449" t="str">
        <v>MERCY MEDICAL CENTER MT. SHASTA</v>
      </c>
      <c r="C449" t="str">
        <v>914 PINE STREET</v>
      </c>
      <c r="D449" t="str">
        <v>MOUNT SHASTA</v>
      </c>
      <c r="E449">
        <v>96067</v>
      </c>
      <c r="F449" t="str">
        <v>District 1</v>
      </c>
      <c r="G449" t="str">
        <v>District 1</v>
      </c>
      <c r="H449" t="str">
        <v>District 1</v>
      </c>
      <c r="I449" t="str">
        <v>District 2</v>
      </c>
      <c r="J449" t="str">
        <v>No</v>
      </c>
      <c r="K449" t="str">
        <v>Yes</v>
      </c>
      <c r="L449" t="str">
        <v>Level III</v>
      </c>
      <c r="M449" t="str">
        <v>General Acute Care Hospital</v>
      </c>
      <c r="N449" t="str">
        <v>Non-Profit Corporation</v>
      </c>
    </row>
    <row r="450" spans="1:14" x14ac:dyDescent="0.3">
      <c r="A450">
        <v>106474007</v>
      </c>
      <c r="B450" t="str">
        <v>FAIRCHILD MEDICAL CENTER</v>
      </c>
      <c r="C450" t="str">
        <v>444 BRUCE STREET</v>
      </c>
      <c r="D450" t="str">
        <v>YREKA</v>
      </c>
      <c r="E450">
        <v>96097</v>
      </c>
      <c r="F450" t="str">
        <v>District 1</v>
      </c>
      <c r="G450" t="str">
        <v>District 1</v>
      </c>
      <c r="H450" t="str">
        <v>District 1</v>
      </c>
      <c r="I450" t="str">
        <v>District 2</v>
      </c>
      <c r="J450" t="str">
        <v>No</v>
      </c>
      <c r="K450" t="str">
        <v>Yes</v>
      </c>
      <c r="L450" t="str">
        <v>Level IV</v>
      </c>
      <c r="M450" t="str">
        <v>General Acute Care Hospital</v>
      </c>
      <c r="N450" t="str">
        <v>Non-Profit Corporation</v>
      </c>
    </row>
    <row r="451" spans="1:14" x14ac:dyDescent="0.3">
      <c r="A451">
        <v>106480989</v>
      </c>
      <c r="B451" t="str">
        <v>KAISER FOUNDATION HOSPITAL &amp; REHAB CENTER - VALLEJO</v>
      </c>
      <c r="C451" t="str">
        <v>975 SERENO DRIVE</v>
      </c>
      <c r="D451" t="str">
        <v>VALLEJO</v>
      </c>
      <c r="E451">
        <v>94589</v>
      </c>
      <c r="F451" t="str">
        <v>District 11</v>
      </c>
      <c r="G451" t="str">
        <v>District 3</v>
      </c>
      <c r="H451" t="str">
        <v>District 8</v>
      </c>
      <c r="I451" t="str">
        <v>District 8</v>
      </c>
      <c r="J451" t="str">
        <v>No</v>
      </c>
      <c r="K451" t="str">
        <v>No</v>
      </c>
      <c r="L451" t="str">
        <v>NA</v>
      </c>
      <c r="M451" t="str">
        <v>General Acute Care Hospital</v>
      </c>
      <c r="N451" t="str">
        <v>Non-Profit Corporation</v>
      </c>
    </row>
    <row r="452" spans="1:14" x14ac:dyDescent="0.3">
      <c r="A452">
        <v>106481015</v>
      </c>
      <c r="B452" t="str">
        <v>ADVENTIST HEALTH VALLEJO</v>
      </c>
      <c r="C452" t="str">
        <v>525 OREGON STREET</v>
      </c>
      <c r="D452" t="str">
        <v>VALLEJO</v>
      </c>
      <c r="E452">
        <v>94590</v>
      </c>
      <c r="F452" t="str">
        <v>District 11</v>
      </c>
      <c r="G452" t="str">
        <v>District 3</v>
      </c>
      <c r="H452" t="str">
        <v>District 8</v>
      </c>
      <c r="I452" t="str">
        <v>District 8</v>
      </c>
      <c r="J452" t="str">
        <v>No</v>
      </c>
      <c r="K452" t="str">
        <v>No</v>
      </c>
      <c r="L452" t="str">
        <v>NA</v>
      </c>
      <c r="M452" t="str">
        <v>Acute Psychiatric Hospital</v>
      </c>
      <c r="N452" t="str">
        <v>Non-Profit Corporation</v>
      </c>
    </row>
    <row r="453" spans="1:14" x14ac:dyDescent="0.3">
      <c r="A453">
        <v>106481094</v>
      </c>
      <c r="B453" t="str">
        <v>SUTTER SOLANO MEDICAL CENTER</v>
      </c>
      <c r="C453" t="str">
        <v>300 HOSPITAL DRIVE</v>
      </c>
      <c r="D453" t="str">
        <v>VALLEJO</v>
      </c>
      <c r="E453">
        <v>94589</v>
      </c>
      <c r="F453" t="str">
        <v>District 11</v>
      </c>
      <c r="G453" t="str">
        <v>District 3</v>
      </c>
      <c r="H453" t="str">
        <v>District 8</v>
      </c>
      <c r="I453" t="str">
        <v>District 8</v>
      </c>
      <c r="J453" t="str">
        <v>No</v>
      </c>
      <c r="K453" t="str">
        <v>No</v>
      </c>
      <c r="L453" t="str">
        <v>NA</v>
      </c>
      <c r="M453" t="str">
        <v>General Acute Care Hospital</v>
      </c>
      <c r="N453" t="str">
        <v>Non-Profit Corporation</v>
      </c>
    </row>
    <row r="454" spans="1:14" x14ac:dyDescent="0.3">
      <c r="A454">
        <v>106481357</v>
      </c>
      <c r="B454" t="str">
        <v>NORTHBAY MEDICAL CENTER</v>
      </c>
      <c r="C454" t="str">
        <v>1200 B. GALE WILSON BLVD.</v>
      </c>
      <c r="D454" t="str">
        <v>FAIRFIELD</v>
      </c>
      <c r="E454">
        <v>94533</v>
      </c>
      <c r="F454" t="str">
        <v>District 11</v>
      </c>
      <c r="G454" t="str">
        <v>District 3</v>
      </c>
      <c r="H454" t="str">
        <v>District 8</v>
      </c>
      <c r="I454" t="str">
        <v>District 8</v>
      </c>
      <c r="J454" t="str">
        <v>No</v>
      </c>
      <c r="K454" t="str">
        <v>No</v>
      </c>
      <c r="L454" t="str">
        <v>Level III</v>
      </c>
      <c r="M454" t="str">
        <v>General Acute Care Hospital</v>
      </c>
      <c r="N454" t="str">
        <v>Non-Profit Corporation</v>
      </c>
    </row>
    <row r="455" spans="1:14" x14ac:dyDescent="0.3">
      <c r="A455">
        <v>106484001</v>
      </c>
      <c r="B455" t="str">
        <v>NORTHBAY VACAVALLEY HOSPITAL</v>
      </c>
      <c r="C455" t="str">
        <v>1000 NUT TREE ROAD</v>
      </c>
      <c r="D455" t="str">
        <v>VACAVILLE</v>
      </c>
      <c r="E455">
        <v>95687</v>
      </c>
      <c r="F455" t="str">
        <v>District 11</v>
      </c>
      <c r="G455" t="str">
        <v>District 3</v>
      </c>
      <c r="H455" t="str">
        <v>District 4</v>
      </c>
      <c r="I455" t="str">
        <v>District 8</v>
      </c>
      <c r="J455" t="str">
        <v>No</v>
      </c>
      <c r="K455" t="str">
        <v>No</v>
      </c>
      <c r="L455" t="str">
        <v>NA</v>
      </c>
      <c r="M455" t="str">
        <v>General Acute Care Hospital</v>
      </c>
      <c r="N455" t="str">
        <v>Non-Profit Corporation</v>
      </c>
    </row>
    <row r="456" spans="1:14" x14ac:dyDescent="0.3">
      <c r="A456">
        <v>106484044</v>
      </c>
      <c r="B456" t="str">
        <v>KAISER FOUNDATION HOSPITAL - VACAVILLE</v>
      </c>
      <c r="C456" t="str">
        <v>1 QUALITY DRIVE</v>
      </c>
      <c r="D456" t="str">
        <v>VACAVILLE</v>
      </c>
      <c r="E456">
        <v>95688</v>
      </c>
      <c r="F456" t="str">
        <v>District 11</v>
      </c>
      <c r="G456" t="str">
        <v>District 3</v>
      </c>
      <c r="H456" t="str">
        <v>District 4</v>
      </c>
      <c r="I456" t="str">
        <v>District 8</v>
      </c>
      <c r="J456" t="str">
        <v>No</v>
      </c>
      <c r="K456" t="str">
        <v>No</v>
      </c>
      <c r="L456" t="str">
        <v>Level II</v>
      </c>
      <c r="M456" t="str">
        <v>General Acute Care Hospital</v>
      </c>
      <c r="N456" t="str">
        <v>Non-Profit Corporation</v>
      </c>
    </row>
    <row r="457" spans="1:14" x14ac:dyDescent="0.3">
      <c r="A457">
        <v>106484062</v>
      </c>
      <c r="B457" t="str">
        <v>CRESTWOOD SOLANO PSYCHIATRIC HEALTH FACILITY</v>
      </c>
      <c r="C457" t="str">
        <v>2201 TUOLUMNE ST</v>
      </c>
      <c r="D457" t="str">
        <v>VALLEJO</v>
      </c>
      <c r="E457">
        <v>94589</v>
      </c>
      <c r="F457" t="str">
        <v>District 11</v>
      </c>
      <c r="G457" t="str">
        <v>District 3</v>
      </c>
      <c r="H457" t="str">
        <v>District 8</v>
      </c>
      <c r="I457" t="str">
        <v>District 8</v>
      </c>
      <c r="J457" t="str">
        <v>No</v>
      </c>
      <c r="K457" t="str">
        <v>No</v>
      </c>
      <c r="L457" t="str">
        <v>NA</v>
      </c>
      <c r="M457" t="str">
        <v>Psychiatric Health Facility</v>
      </c>
      <c r="N457" t="str">
        <v>Investor - Corporation</v>
      </c>
    </row>
    <row r="458" spans="1:14" x14ac:dyDescent="0.3">
      <c r="A458">
        <v>106490040</v>
      </c>
      <c r="B458" t="str">
        <v>SONOMA COUNTY HEALING CENTER</v>
      </c>
      <c r="C458" t="str">
        <v>7440 RANCHO LOS GUILICOS ROAD</v>
      </c>
      <c r="D458" t="str">
        <v>SANTA ROSA</v>
      </c>
      <c r="E458">
        <v>95409</v>
      </c>
      <c r="F458" t="str">
        <v>District 2</v>
      </c>
      <c r="G458" t="str">
        <v>District 2</v>
      </c>
      <c r="H458" t="str">
        <v>District 4</v>
      </c>
      <c r="I458" t="str">
        <v>District 1</v>
      </c>
      <c r="J458" t="str">
        <v>No</v>
      </c>
      <c r="K458" t="str">
        <v>No</v>
      </c>
      <c r="L458" t="str">
        <v>NA</v>
      </c>
      <c r="M458" t="str">
        <v>Psychiatric Health Facility</v>
      </c>
      <c r="N458" t="str">
        <v>Investor - Corporation</v>
      </c>
    </row>
    <row r="459" spans="1:14" x14ac:dyDescent="0.3">
      <c r="A459">
        <v>106490907</v>
      </c>
      <c r="B459" t="str">
        <v>PROVIDENCE SANTA ROSA MEMORIAL HOSPITAL-SOTOYOME</v>
      </c>
      <c r="C459" t="str">
        <v>151 SOTOYOME STREET</v>
      </c>
      <c r="D459" t="str">
        <v>SANTA ROSA</v>
      </c>
      <c r="E459">
        <v>95405</v>
      </c>
      <c r="F459" t="str">
        <v>District 2</v>
      </c>
      <c r="G459" t="str">
        <v>District 2</v>
      </c>
      <c r="H459" t="str">
        <v>District 4</v>
      </c>
      <c r="I459" t="str">
        <v>District 1</v>
      </c>
      <c r="J459" t="str">
        <v>No</v>
      </c>
      <c r="K459" t="str">
        <v>No</v>
      </c>
      <c r="L459" t="str">
        <v>NA</v>
      </c>
      <c r="M459" t="str">
        <v>General Acute Care Hospital</v>
      </c>
      <c r="N459" t="str">
        <v>Non-Profit Corporation</v>
      </c>
    </row>
    <row r="460" spans="1:14" x14ac:dyDescent="0.3">
      <c r="A460">
        <v>106490964</v>
      </c>
      <c r="B460" t="str">
        <v>HEALDSBURG HOSPITAL</v>
      </c>
      <c r="C460" t="str">
        <v>1375 UNIVERSITY STREET</v>
      </c>
      <c r="D460" t="str">
        <v>HEALDSBURG</v>
      </c>
      <c r="E460">
        <v>95448</v>
      </c>
      <c r="F460" t="str">
        <v>District 2</v>
      </c>
      <c r="G460" t="str">
        <v>District 2</v>
      </c>
      <c r="H460" t="str">
        <v>District 2</v>
      </c>
      <c r="I460" t="str">
        <v>District 1</v>
      </c>
      <c r="J460" t="str">
        <v>No</v>
      </c>
      <c r="K460" t="str">
        <v>Yes</v>
      </c>
      <c r="L460" t="str">
        <v>NA</v>
      </c>
      <c r="M460" t="str">
        <v>General Acute Care Hospital</v>
      </c>
      <c r="N460" t="str">
        <v>Non-Profit Corporation</v>
      </c>
    </row>
    <row r="461" spans="1:14" x14ac:dyDescent="0.3">
      <c r="A461">
        <v>106491001</v>
      </c>
      <c r="B461" t="str">
        <v>PETALUMA VALLEY HOSPITAL</v>
      </c>
      <c r="C461" t="str">
        <v>400 NORTH MCDOWELL BOULEVARD</v>
      </c>
      <c r="D461" t="str">
        <v>PETALUMA</v>
      </c>
      <c r="E461">
        <v>94954</v>
      </c>
      <c r="F461" t="str">
        <v>District 12</v>
      </c>
      <c r="G461" t="str">
        <v>District 2</v>
      </c>
      <c r="H461" t="str">
        <v>District 2</v>
      </c>
      <c r="I461" t="str">
        <v>District 4</v>
      </c>
      <c r="J461" t="str">
        <v>No</v>
      </c>
      <c r="K461" t="str">
        <v>No</v>
      </c>
      <c r="L461" t="str">
        <v>NA</v>
      </c>
      <c r="M461" t="str">
        <v>General Acute Care Hospital</v>
      </c>
      <c r="N461" t="str">
        <v>Non-Profit Corporation</v>
      </c>
    </row>
    <row r="462" spans="1:14" x14ac:dyDescent="0.3">
      <c r="A462">
        <v>106491064</v>
      </c>
      <c r="B462" t="str">
        <v>PROVIDENCE SANTA ROSA MEMORIAL HOSPITAL-MONTGOMERY</v>
      </c>
      <c r="C462" t="str">
        <v>1165 MONTGOMERY DRIVE</v>
      </c>
      <c r="D462" t="str">
        <v>SANTA ROSA</v>
      </c>
      <c r="E462">
        <v>95405</v>
      </c>
      <c r="F462" t="str">
        <v>District 2</v>
      </c>
      <c r="G462" t="str">
        <v>District 2</v>
      </c>
      <c r="H462" t="str">
        <v>District 4</v>
      </c>
      <c r="I462" t="str">
        <v>District 1</v>
      </c>
      <c r="J462" t="str">
        <v>No</v>
      </c>
      <c r="K462" t="str">
        <v>No</v>
      </c>
      <c r="L462" t="str">
        <v>Level II</v>
      </c>
      <c r="M462" t="str">
        <v>General Acute Care Hospital</v>
      </c>
      <c r="N462" t="str">
        <v>Non-Profit Corporation</v>
      </c>
    </row>
    <row r="463" spans="1:14" x14ac:dyDescent="0.3">
      <c r="A463">
        <v>106491076</v>
      </c>
      <c r="B463" t="str">
        <v>SONOMA VALLEY HOSPITAL</v>
      </c>
      <c r="C463" t="str">
        <v>347 ANDRIEUX STREET</v>
      </c>
      <c r="D463" t="str">
        <v>SONOMA</v>
      </c>
      <c r="E463">
        <v>95476</v>
      </c>
      <c r="F463" t="str">
        <v>District 4</v>
      </c>
      <c r="G463" t="str">
        <v>District 3</v>
      </c>
      <c r="H463" t="str">
        <v>District 4</v>
      </c>
      <c r="I463" t="str">
        <v>District 4</v>
      </c>
      <c r="J463" t="str">
        <v>No</v>
      </c>
      <c r="K463" t="str">
        <v>No</v>
      </c>
      <c r="L463" t="str">
        <v>NA</v>
      </c>
      <c r="M463" t="str">
        <v>General Acute Care Hospital</v>
      </c>
      <c r="N463" t="str">
        <v>District</v>
      </c>
    </row>
    <row r="464" spans="1:14" x14ac:dyDescent="0.3">
      <c r="A464">
        <v>106491338</v>
      </c>
      <c r="B464" t="str">
        <v>SONOMA SPECIALTY HOSPITAL</v>
      </c>
      <c r="C464" t="str">
        <v>501 PETALUMA AVENUE</v>
      </c>
      <c r="D464" t="str">
        <v>SEBASTOPOL</v>
      </c>
      <c r="E464">
        <v>95472</v>
      </c>
      <c r="F464" t="str">
        <v>District 2</v>
      </c>
      <c r="G464" t="str">
        <v>District 2</v>
      </c>
      <c r="H464" t="str">
        <v>District 2</v>
      </c>
      <c r="I464" t="str">
        <v>District 1</v>
      </c>
      <c r="J464" t="str">
        <v>No</v>
      </c>
      <c r="K464" t="str">
        <v>Yes</v>
      </c>
      <c r="L464" t="str">
        <v>NA</v>
      </c>
      <c r="M464" t="str">
        <v>General Acute Care Hospital</v>
      </c>
      <c r="N464" t="str">
        <v>Investor - LLC</v>
      </c>
    </row>
    <row r="465" spans="1:14" x14ac:dyDescent="0.3">
      <c r="A465">
        <v>106494019</v>
      </c>
      <c r="B465" t="str">
        <v>KAISER FOUNDATION HOSPITAL - SANTA ROSA</v>
      </c>
      <c r="C465" t="str">
        <v>401 BICENTENNIAL WAY</v>
      </c>
      <c r="D465" t="str">
        <v>SANTA ROSA</v>
      </c>
      <c r="E465">
        <v>95403</v>
      </c>
      <c r="F465" t="str">
        <v>District 2</v>
      </c>
      <c r="G465" t="str">
        <v>District 2</v>
      </c>
      <c r="H465" t="str">
        <v>District 4</v>
      </c>
      <c r="I465" t="str">
        <v>District 1</v>
      </c>
      <c r="J465" t="str">
        <v>No</v>
      </c>
      <c r="K465" t="str">
        <v>No</v>
      </c>
      <c r="L465" t="str">
        <v>NA</v>
      </c>
      <c r="M465" t="str">
        <v>General Acute Care Hospital</v>
      </c>
      <c r="N465" t="str">
        <v>Non-Profit Corporation</v>
      </c>
    </row>
    <row r="466" spans="1:14" x14ac:dyDescent="0.3">
      <c r="A466">
        <v>106494048</v>
      </c>
      <c r="B466" t="str">
        <v>AURORA BEHAVIORAL HEALTHCARE-SANTA ROSA, LLC</v>
      </c>
      <c r="C466" t="str">
        <v>1287 FULTON ROAD</v>
      </c>
      <c r="D466" t="str">
        <v>SANTA ROSA</v>
      </c>
      <c r="E466">
        <v>95401</v>
      </c>
      <c r="F466" t="str">
        <v>District 2</v>
      </c>
      <c r="G466" t="str">
        <v>District 2</v>
      </c>
      <c r="H466" t="str">
        <v>District 2</v>
      </c>
      <c r="I466" t="str">
        <v>District 1</v>
      </c>
      <c r="J466" t="str">
        <v>No</v>
      </c>
      <c r="K466" t="str">
        <v>No</v>
      </c>
      <c r="L466" t="str">
        <v>NA</v>
      </c>
      <c r="M466" t="str">
        <v>Acute Psychiatric Hospital</v>
      </c>
      <c r="N466" t="str">
        <v>Investor - LLC</v>
      </c>
    </row>
    <row r="467" spans="1:14" x14ac:dyDescent="0.3">
      <c r="A467">
        <v>106494106</v>
      </c>
      <c r="B467" t="str">
        <v>SUTTER SANTA ROSA REGIONAL HOSPITAL</v>
      </c>
      <c r="C467" t="str">
        <v>30 MARK WEST SPRINGS RD.</v>
      </c>
      <c r="D467" t="str">
        <v>SANTA ROSA</v>
      </c>
      <c r="E467">
        <v>95403</v>
      </c>
      <c r="F467" t="str">
        <v>District 2</v>
      </c>
      <c r="G467" t="str">
        <v>District 2</v>
      </c>
      <c r="H467" t="str">
        <v>District 2</v>
      </c>
      <c r="I467" t="str">
        <v>District 1</v>
      </c>
      <c r="J467" t="str">
        <v>No</v>
      </c>
      <c r="K467" t="str">
        <v>No</v>
      </c>
      <c r="L467" t="str">
        <v>NA</v>
      </c>
      <c r="M467" t="str">
        <v>General Acute Care Hospital</v>
      </c>
      <c r="N467" t="str">
        <v>Non-Profit Corporation</v>
      </c>
    </row>
    <row r="468" spans="1:14" x14ac:dyDescent="0.3">
      <c r="A468">
        <v>106500852</v>
      </c>
      <c r="B468" t="str">
        <v>DOCTORS MEDICAL CENTER</v>
      </c>
      <c r="C468" t="str">
        <v>1441 FLORIDA AVENUE</v>
      </c>
      <c r="D468" t="str">
        <v>MODESTO</v>
      </c>
      <c r="E468">
        <v>95350</v>
      </c>
      <c r="F468" t="str">
        <v>District 22</v>
      </c>
      <c r="G468" t="str">
        <v>District 4</v>
      </c>
      <c r="H468" t="str">
        <v>District 5</v>
      </c>
      <c r="I468" t="str">
        <v>District 5</v>
      </c>
      <c r="J468" t="str">
        <v>No</v>
      </c>
      <c r="K468" t="str">
        <v>No</v>
      </c>
      <c r="L468" t="str">
        <v>Level II</v>
      </c>
      <c r="M468" t="str">
        <v>General Acute Care Hospital</v>
      </c>
      <c r="N468" t="str">
        <v>Investor - Corporation</v>
      </c>
    </row>
    <row r="469" spans="1:14" x14ac:dyDescent="0.3">
      <c r="A469">
        <v>106500867</v>
      </c>
      <c r="B469" t="str">
        <v>EMANUEL MEDICAL CENTER</v>
      </c>
      <c r="C469" t="str">
        <v>825 DELBON AVENUE</v>
      </c>
      <c r="D469" t="str">
        <v>TURLOCK</v>
      </c>
      <c r="E469">
        <v>95382</v>
      </c>
      <c r="F469" t="str">
        <v>District 22</v>
      </c>
      <c r="G469" t="str">
        <v>District 4</v>
      </c>
      <c r="H469" t="str">
        <v>District 5</v>
      </c>
      <c r="I469" t="str">
        <v>District 5</v>
      </c>
      <c r="J469" t="str">
        <v>No</v>
      </c>
      <c r="K469" t="str">
        <v>No</v>
      </c>
      <c r="L469" t="str">
        <v>NA</v>
      </c>
      <c r="M469" t="str">
        <v>General Acute Care Hospital</v>
      </c>
      <c r="N469" t="str">
        <v>Investor - Corporation</v>
      </c>
    </row>
    <row r="470" spans="1:14" x14ac:dyDescent="0.3">
      <c r="A470">
        <v>106500939</v>
      </c>
      <c r="B470" t="str">
        <v>MEMORIAL MEDICAL CENTER - MODESTO</v>
      </c>
      <c r="C470" t="str">
        <v>1700 COFFEE ROAD</v>
      </c>
      <c r="D470" t="str">
        <v>MODESTO</v>
      </c>
      <c r="E470">
        <v>95355</v>
      </c>
      <c r="F470" t="str">
        <v>District 22</v>
      </c>
      <c r="G470" t="str">
        <v>District 4</v>
      </c>
      <c r="H470" t="str">
        <v>District 5</v>
      </c>
      <c r="I470" t="str">
        <v>District 5</v>
      </c>
      <c r="J470" t="str">
        <v>No</v>
      </c>
      <c r="K470" t="str">
        <v>No</v>
      </c>
      <c r="L470" t="str">
        <v>Level II</v>
      </c>
      <c r="M470" t="str">
        <v>General Acute Care Hospital</v>
      </c>
      <c r="N470" t="str">
        <v>Non-Profit Corporation</v>
      </c>
    </row>
    <row r="471" spans="1:14" x14ac:dyDescent="0.3">
      <c r="A471">
        <v>106500954</v>
      </c>
      <c r="B471" t="str">
        <v>CENTRAL VALLEY SPECIALTY HOSPITAL</v>
      </c>
      <c r="C471" t="str">
        <v>730 17TH STREET</v>
      </c>
      <c r="D471" t="str">
        <v>MODESTO</v>
      </c>
      <c r="E471">
        <v>95354</v>
      </c>
      <c r="F471" t="str">
        <v>District 22</v>
      </c>
      <c r="G471" t="str">
        <v>District 4</v>
      </c>
      <c r="H471" t="str">
        <v>District 5</v>
      </c>
      <c r="I471" t="str">
        <v>District 13</v>
      </c>
      <c r="J471" t="str">
        <v>No</v>
      </c>
      <c r="K471" t="str">
        <v>No</v>
      </c>
      <c r="L471" t="str">
        <v>NA</v>
      </c>
      <c r="M471" t="str">
        <v>General Acute Care Hospital</v>
      </c>
      <c r="N471" t="str">
        <v>Investor - LLC</v>
      </c>
    </row>
    <row r="472" spans="1:14" x14ac:dyDescent="0.3">
      <c r="A472">
        <v>106500967</v>
      </c>
      <c r="B472" t="str">
        <v>OAK VALLEY HOSPITAL DISTRICT</v>
      </c>
      <c r="C472" t="str">
        <v>350 SOUTH OAK STREET</v>
      </c>
      <c r="D472" t="str">
        <v>OAKDALE</v>
      </c>
      <c r="E472">
        <v>95361</v>
      </c>
      <c r="F472" t="str">
        <v>District 9</v>
      </c>
      <c r="G472" t="str">
        <v>District 4</v>
      </c>
      <c r="H472" t="str">
        <v>District 5</v>
      </c>
      <c r="I472" t="str">
        <v>District 5</v>
      </c>
      <c r="J472" t="str">
        <v>No</v>
      </c>
      <c r="K472" t="str">
        <v>Yes</v>
      </c>
      <c r="L472" t="str">
        <v>NA</v>
      </c>
      <c r="M472" t="str">
        <v>General Acute Care Hospital</v>
      </c>
      <c r="N472" t="str">
        <v>District</v>
      </c>
    </row>
    <row r="473" spans="1:14" x14ac:dyDescent="0.3">
      <c r="A473">
        <v>106501016</v>
      </c>
      <c r="B473" t="str">
        <v>DOCTORS MEDICAL CENTER-BEHAVIORAL HEALTH DEPARTMENT</v>
      </c>
      <c r="C473" t="str">
        <v>1501 CLAUS ROAD</v>
      </c>
      <c r="D473" t="str">
        <v>MODESTO</v>
      </c>
      <c r="E473">
        <v>95355</v>
      </c>
      <c r="F473" t="str">
        <v>District 22</v>
      </c>
      <c r="G473" t="str">
        <v>District 4</v>
      </c>
      <c r="H473" t="str">
        <v>District 5</v>
      </c>
      <c r="I473" t="str">
        <v>District 5</v>
      </c>
      <c r="J473" t="str">
        <v>No</v>
      </c>
      <c r="K473" t="str">
        <v>No</v>
      </c>
      <c r="L473" t="str">
        <v>NA</v>
      </c>
      <c r="M473" t="str">
        <v>General Acute Care Hospital</v>
      </c>
      <c r="N473" t="str">
        <v>Investor - Corporation</v>
      </c>
    </row>
    <row r="474" spans="1:14" x14ac:dyDescent="0.3">
      <c r="A474">
        <v>106504038</v>
      </c>
      <c r="B474" t="str">
        <v>STANISLAUS SURGICAL HOSPITAL</v>
      </c>
      <c r="C474" t="str">
        <v>1421 OAKDALE ROAD</v>
      </c>
      <c r="D474" t="str">
        <v>MODESTO</v>
      </c>
      <c r="E474">
        <v>95355</v>
      </c>
      <c r="F474" t="str">
        <v>District 22</v>
      </c>
      <c r="G474" t="str">
        <v>District 4</v>
      </c>
      <c r="H474" t="str">
        <v>District 5</v>
      </c>
      <c r="I474" t="str">
        <v>District 5</v>
      </c>
      <c r="J474" t="str">
        <v>No</v>
      </c>
      <c r="K474" t="str">
        <v>No</v>
      </c>
      <c r="L474" t="str">
        <v>NA</v>
      </c>
      <c r="M474" t="str">
        <v>General Acute Care Hospital</v>
      </c>
      <c r="N474" t="str">
        <v>Investor - LLC</v>
      </c>
    </row>
    <row r="475" spans="1:14" x14ac:dyDescent="0.3">
      <c r="A475">
        <v>106504042</v>
      </c>
      <c r="B475" t="str">
        <v>KAISER FOUNDATION HOSPITAL - MODESTO</v>
      </c>
      <c r="C475" t="str">
        <v>4601 DALE RD</v>
      </c>
      <c r="D475" t="str">
        <v>MODESTO</v>
      </c>
      <c r="E475">
        <v>95356</v>
      </c>
      <c r="F475" t="str">
        <v>District 22</v>
      </c>
      <c r="G475" t="str">
        <v>District 4</v>
      </c>
      <c r="H475" t="str">
        <v>District 5</v>
      </c>
      <c r="I475" t="str">
        <v>District 5</v>
      </c>
      <c r="J475" t="str">
        <v>No</v>
      </c>
      <c r="K475" t="str">
        <v>No</v>
      </c>
      <c r="L475" t="str">
        <v>NA</v>
      </c>
      <c r="M475" t="str">
        <v>General Acute Care Hospital</v>
      </c>
      <c r="N475" t="str">
        <v>Non-Profit Corporation</v>
      </c>
    </row>
    <row r="476" spans="1:14" x14ac:dyDescent="0.3">
      <c r="A476">
        <v>106504079</v>
      </c>
      <c r="B476" t="str">
        <v>ENCOMPASS HEALTH REHABILITATION HOSPITAL OF MODESTO</v>
      </c>
      <c r="C476" t="str">
        <v>1303 MABLE AVE</v>
      </c>
      <c r="D476" t="str">
        <v>MODESTO</v>
      </c>
      <c r="E476">
        <v>95355</v>
      </c>
      <c r="F476" t="str">
        <v>District 22</v>
      </c>
      <c r="G476" t="str">
        <v>District 4</v>
      </c>
      <c r="H476" t="str">
        <v>District 5</v>
      </c>
      <c r="I476" t="str">
        <v>District 5</v>
      </c>
      <c r="J476" t="str">
        <v>No</v>
      </c>
      <c r="K476" t="str">
        <v>No</v>
      </c>
      <c r="L476" t="str">
        <v>NA</v>
      </c>
      <c r="M476" t="str">
        <v>General Acute Care Hospital</v>
      </c>
      <c r="N476" t="str">
        <v>Investor - LLC</v>
      </c>
    </row>
    <row r="477" spans="1:14" x14ac:dyDescent="0.3">
      <c r="A477">
        <v>106504081</v>
      </c>
      <c r="B477" t="str">
        <v>TELECARE STANISLAUS COUNTY PHF</v>
      </c>
      <c r="C477" t="str">
        <v>1904 RICHLAND AVENUE</v>
      </c>
      <c r="D477" t="str">
        <v>CERES</v>
      </c>
      <c r="E477">
        <v>95307</v>
      </c>
      <c r="F477" t="str">
        <v>District 22</v>
      </c>
      <c r="G477" t="str">
        <v>District 4</v>
      </c>
      <c r="H477" t="str">
        <v>District 13</v>
      </c>
      <c r="I477" t="str">
        <v>District 13</v>
      </c>
      <c r="J477" t="str">
        <v>No</v>
      </c>
      <c r="K477" t="str">
        <v>No</v>
      </c>
      <c r="L477" t="str">
        <v>NA</v>
      </c>
      <c r="M477" t="str">
        <v>Psychiatric Health Facility</v>
      </c>
      <c r="N477" t="str">
        <v>Investor - Corporation</v>
      </c>
    </row>
    <row r="478" spans="1:14" x14ac:dyDescent="0.3">
      <c r="A478">
        <v>106514001</v>
      </c>
      <c r="B478" t="str">
        <v>SUTTER-YUBA PSYCHIATRIC HEALTH FACILITY</v>
      </c>
      <c r="C478" t="str">
        <v>1965 LIVE OAK BOULEVARD</v>
      </c>
      <c r="D478" t="str">
        <v>YUBA CITY</v>
      </c>
      <c r="E478">
        <v>95991</v>
      </c>
      <c r="F478" t="str">
        <v>District 3</v>
      </c>
      <c r="G478" t="str">
        <v>District 1</v>
      </c>
      <c r="H478" t="str">
        <v>District 1</v>
      </c>
      <c r="I478" t="str">
        <v>District 4</v>
      </c>
      <c r="J478" t="str">
        <v>No</v>
      </c>
      <c r="K478" t="str">
        <v>No</v>
      </c>
      <c r="L478" t="str">
        <v>NA</v>
      </c>
      <c r="M478" t="str">
        <v>Psychiatric Health Facility</v>
      </c>
      <c r="N478" t="str">
        <v>City or County</v>
      </c>
    </row>
    <row r="479" spans="1:14" x14ac:dyDescent="0.3">
      <c r="A479">
        <v>106514005</v>
      </c>
      <c r="B479" t="str">
        <v>STABLER LANE BEHAVIORAL HEALTH</v>
      </c>
      <c r="C479" t="str">
        <v>1253 STABLER LANE</v>
      </c>
      <c r="D479" t="str">
        <v>YUBA CITY</v>
      </c>
      <c r="E479">
        <v>95993</v>
      </c>
      <c r="F479" t="str">
        <v>District 3</v>
      </c>
      <c r="G479" t="str">
        <v>District 1</v>
      </c>
      <c r="H479" t="str">
        <v>District 1</v>
      </c>
      <c r="I479" t="str">
        <v>District 4</v>
      </c>
      <c r="J479" t="str">
        <v>No</v>
      </c>
      <c r="K479" t="str">
        <v>No</v>
      </c>
      <c r="L479" t="str">
        <v>NA</v>
      </c>
      <c r="M479" t="str">
        <v>Psychiatric Health Facility</v>
      </c>
      <c r="N479" t="str">
        <v>Investor - LLC</v>
      </c>
    </row>
    <row r="480" spans="1:14" x14ac:dyDescent="0.3">
      <c r="A480">
        <v>106514030</v>
      </c>
      <c r="B480" t="str">
        <v>SUTTER SURGICAL HOSPITAL-NORTH VALLEY</v>
      </c>
      <c r="C480" t="str">
        <v>455 PLUMAS BOULEVARD</v>
      </c>
      <c r="D480" t="str">
        <v>YUBA CITY</v>
      </c>
      <c r="E480">
        <v>95991</v>
      </c>
      <c r="F480" t="str">
        <v>District 3</v>
      </c>
      <c r="G480" t="str">
        <v>District 1</v>
      </c>
      <c r="H480" t="str">
        <v>District 1</v>
      </c>
      <c r="I480" t="str">
        <v>District 4</v>
      </c>
      <c r="J480" t="str">
        <v>No</v>
      </c>
      <c r="K480" t="str">
        <v>No</v>
      </c>
      <c r="L480" t="str">
        <v>NA</v>
      </c>
      <c r="M480" t="str">
        <v>General Acute Care Hospital</v>
      </c>
      <c r="N480" t="str">
        <v>Investor - LLC</v>
      </c>
    </row>
    <row r="481" spans="1:14" x14ac:dyDescent="0.3">
      <c r="A481">
        <v>106514033</v>
      </c>
      <c r="B481" t="str">
        <v>NORTH VALLEY BEHAVIORAL HEALTH</v>
      </c>
      <c r="C481" t="str">
        <v>1535 Plumas Court</v>
      </c>
      <c r="D481" t="str">
        <v>Yuba City</v>
      </c>
      <c r="E481">
        <v>95993</v>
      </c>
      <c r="F481" t="str">
        <v>District 3</v>
      </c>
      <c r="G481" t="str">
        <v>District 1</v>
      </c>
      <c r="H481" t="str">
        <v>District 1</v>
      </c>
      <c r="I481" t="str">
        <v>District 4</v>
      </c>
      <c r="J481" t="str">
        <v>No</v>
      </c>
      <c r="K481" t="str">
        <v>No</v>
      </c>
      <c r="L481" t="str">
        <v>NA</v>
      </c>
      <c r="M481" t="str">
        <v>Psychiatric Health Facility</v>
      </c>
      <c r="N481" t="str">
        <v>Investor - LLC</v>
      </c>
    </row>
    <row r="482" spans="1:14" x14ac:dyDescent="0.3">
      <c r="A482">
        <v>106521041</v>
      </c>
      <c r="B482" t="str">
        <v>ST. ELIZABETH COMMUNITY HOSPITAL</v>
      </c>
      <c r="C482" t="str">
        <v>2550 SISTER MARY COLUMBA DRIVE</v>
      </c>
      <c r="D482" t="str">
        <v>RED BLUFF</v>
      </c>
      <c r="E482">
        <v>96080</v>
      </c>
      <c r="F482" t="str">
        <v>District 3</v>
      </c>
      <c r="G482" t="str">
        <v>District 1</v>
      </c>
      <c r="H482" t="str">
        <v>District 1</v>
      </c>
      <c r="I482" t="str">
        <v>District 1</v>
      </c>
      <c r="J482" t="str">
        <v>No</v>
      </c>
      <c r="K482" t="str">
        <v>Yes</v>
      </c>
      <c r="L482" t="str">
        <v>Level III</v>
      </c>
      <c r="M482" t="str">
        <v>General Acute Care Hospital</v>
      </c>
      <c r="N482" t="str">
        <v>Non-Profit Corporation</v>
      </c>
    </row>
    <row r="483" spans="1:14" x14ac:dyDescent="0.3">
      <c r="A483">
        <v>106524017</v>
      </c>
      <c r="B483" t="str">
        <v>RESTPADD RED BLUFF PSYCHIATRIC HEALTH FACILITY</v>
      </c>
      <c r="C483" t="str">
        <v>925 WALNUT STREET</v>
      </c>
      <c r="D483" t="str">
        <v>RED BLUFF</v>
      </c>
      <c r="E483">
        <v>96080</v>
      </c>
      <c r="F483" t="str">
        <v>District 3</v>
      </c>
      <c r="G483" t="str">
        <v>District 1</v>
      </c>
      <c r="H483" t="str">
        <v>District 1</v>
      </c>
      <c r="I483" t="str">
        <v>District 1</v>
      </c>
      <c r="J483" t="str">
        <v>No</v>
      </c>
      <c r="K483" t="str">
        <v>No</v>
      </c>
      <c r="L483" t="str">
        <v>NA</v>
      </c>
      <c r="M483" t="str">
        <v>Psychiatric Health Facility</v>
      </c>
      <c r="N483" t="str">
        <v>Investor - Corporation</v>
      </c>
    </row>
    <row r="484" spans="1:14" x14ac:dyDescent="0.3">
      <c r="A484">
        <v>106531059</v>
      </c>
      <c r="B484" t="str">
        <v>TRINITY HOSPITAL</v>
      </c>
      <c r="C484" t="str">
        <v>60  EASTER AVENUE</v>
      </c>
      <c r="D484" t="str">
        <v>WEAVERVILLE</v>
      </c>
      <c r="E484">
        <v>96093</v>
      </c>
      <c r="F484" t="str">
        <v>District 2</v>
      </c>
      <c r="G484" t="str">
        <v>District 2</v>
      </c>
      <c r="H484" t="str">
        <v>District 2</v>
      </c>
      <c r="I484" t="str">
        <v>District 2</v>
      </c>
      <c r="J484" t="str">
        <v>No</v>
      </c>
      <c r="K484" t="str">
        <v>Yes</v>
      </c>
      <c r="L484" t="str">
        <v>NA</v>
      </c>
      <c r="M484" t="str">
        <v>General Acute Care Hospital</v>
      </c>
      <c r="N484" t="str">
        <v>District</v>
      </c>
    </row>
    <row r="485" spans="1:14" x14ac:dyDescent="0.3">
      <c r="A485">
        <v>106540734</v>
      </c>
      <c r="B485" t="str">
        <v>KAWEAH HEALTH MEDICAL CENTER</v>
      </c>
      <c r="C485" t="str">
        <v>400 WEST MINERAL KING</v>
      </c>
      <c r="D485" t="str">
        <v>VISALIA</v>
      </c>
      <c r="E485">
        <v>93291</v>
      </c>
      <c r="F485" t="str">
        <v>District 32</v>
      </c>
      <c r="G485" t="str">
        <v>District 12</v>
      </c>
      <c r="H485" t="str">
        <v>District 21</v>
      </c>
      <c r="I485" t="str">
        <v>District 21</v>
      </c>
      <c r="J485" t="str">
        <v>Yes</v>
      </c>
      <c r="K485" t="str">
        <v>No</v>
      </c>
      <c r="L485" t="str">
        <v>Level III</v>
      </c>
      <c r="M485" t="str">
        <v>General Acute Care Hospital</v>
      </c>
      <c r="N485" t="str">
        <v>District</v>
      </c>
    </row>
    <row r="486" spans="1:14" x14ac:dyDescent="0.3">
      <c r="A486">
        <v>106540798</v>
      </c>
      <c r="B486" t="str">
        <v>SIERRA VIEW MEDICAL CENTER</v>
      </c>
      <c r="C486" t="str">
        <v>465 WEST PUTNAM AVENUE</v>
      </c>
      <c r="D486" t="str">
        <v>PORTERVILLE</v>
      </c>
      <c r="E486">
        <v>93257</v>
      </c>
      <c r="F486" t="str">
        <v>District 33</v>
      </c>
      <c r="G486" t="str">
        <v>District 16</v>
      </c>
      <c r="H486" t="str">
        <v>District 22</v>
      </c>
      <c r="I486" t="str">
        <v>District 22</v>
      </c>
      <c r="J486" t="str">
        <v>No</v>
      </c>
      <c r="K486" t="str">
        <v>No</v>
      </c>
      <c r="L486" t="str">
        <v>NA</v>
      </c>
      <c r="M486" t="str">
        <v>General Acute Care Hospital</v>
      </c>
      <c r="N486" t="str">
        <v>District</v>
      </c>
    </row>
    <row r="487" spans="1:14" x14ac:dyDescent="0.3">
      <c r="A487">
        <v>106540816</v>
      </c>
      <c r="B487" t="str">
        <v>ADVENTIST HEALTH TULARE</v>
      </c>
      <c r="C487" t="str">
        <v>869 NORTH CHERRY STREET</v>
      </c>
      <c r="D487" t="str">
        <v>TULARE</v>
      </c>
      <c r="E487">
        <v>93274</v>
      </c>
      <c r="F487" t="str">
        <v>District 33</v>
      </c>
      <c r="G487" t="str">
        <v>District 12</v>
      </c>
      <c r="H487" t="str">
        <v>District 20</v>
      </c>
      <c r="I487" t="str">
        <v>District 20</v>
      </c>
      <c r="J487" t="str">
        <v>No</v>
      </c>
      <c r="K487" t="str">
        <v>No</v>
      </c>
      <c r="L487" t="str">
        <v>NA</v>
      </c>
      <c r="M487" t="str">
        <v>General Acute Care Hospital</v>
      </c>
      <c r="N487" t="str">
        <v>Non-Profit Corporation</v>
      </c>
    </row>
    <row r="488" spans="1:14" x14ac:dyDescent="0.3">
      <c r="A488">
        <v>106541123</v>
      </c>
      <c r="B488" t="str">
        <v>PORTERVILLE DEVELOPMENTAL CENTER</v>
      </c>
      <c r="C488" t="str">
        <v>26501 AVENUE 140</v>
      </c>
      <c r="D488" t="str">
        <v>PORTERVILLE</v>
      </c>
      <c r="E488">
        <v>93257</v>
      </c>
      <c r="F488" t="str">
        <v>District 33</v>
      </c>
      <c r="G488" t="str">
        <v>District 16</v>
      </c>
      <c r="H488" t="str">
        <v>District 22</v>
      </c>
      <c r="I488" t="str">
        <v>District 20</v>
      </c>
      <c r="J488" t="str">
        <v>No</v>
      </c>
      <c r="K488" t="str">
        <v>No</v>
      </c>
      <c r="L488" t="str">
        <v>NA</v>
      </c>
      <c r="M488" t="str">
        <v>General Acute Care Hospital</v>
      </c>
      <c r="N488" t="str">
        <v>State</v>
      </c>
    </row>
    <row r="489" spans="1:14" x14ac:dyDescent="0.3">
      <c r="A489">
        <v>106552209</v>
      </c>
      <c r="B489" t="str">
        <v>ADVENTIST HEALTH SONORA - FAIRVIEW</v>
      </c>
      <c r="C489" t="str">
        <v>179 FAIRVIEW LANE</v>
      </c>
      <c r="D489" t="str">
        <v>SONORA</v>
      </c>
      <c r="E489">
        <v>95370</v>
      </c>
      <c r="F489" t="str">
        <v>District 8</v>
      </c>
      <c r="G489" t="str">
        <v>District 4</v>
      </c>
      <c r="H489" t="str">
        <v>District 5</v>
      </c>
      <c r="I489" t="str">
        <v>District 5</v>
      </c>
      <c r="J489" t="str">
        <v>No</v>
      </c>
      <c r="K489" t="str">
        <v>Yes</v>
      </c>
      <c r="L489" t="str">
        <v>NA</v>
      </c>
      <c r="M489" t="str">
        <v>General Acute Care Hospital</v>
      </c>
      <c r="N489" t="str">
        <v>NA</v>
      </c>
    </row>
    <row r="490" spans="1:14" x14ac:dyDescent="0.3">
      <c r="A490">
        <v>106554011</v>
      </c>
      <c r="B490" t="str">
        <v>ADVENTIST HEALTH SONORA - GREENLEY</v>
      </c>
      <c r="C490" t="str">
        <v>1000 GREENLEY RD</v>
      </c>
      <c r="D490" t="str">
        <v>SONORA</v>
      </c>
      <c r="E490">
        <v>95370</v>
      </c>
      <c r="F490" t="str">
        <v>District 8</v>
      </c>
      <c r="G490" t="str">
        <v>District 4</v>
      </c>
      <c r="H490" t="str">
        <v>District 5</v>
      </c>
      <c r="I490" t="str">
        <v>District 5</v>
      </c>
      <c r="J490" t="str">
        <v>No</v>
      </c>
      <c r="K490" t="str">
        <v>Yes</v>
      </c>
      <c r="L490" t="str">
        <v>NA</v>
      </c>
      <c r="M490" t="str">
        <v>General Acute Care Hospital</v>
      </c>
      <c r="N490" t="str">
        <v>Non-Profit Corporation</v>
      </c>
    </row>
    <row r="491" spans="1:14" x14ac:dyDescent="0.3">
      <c r="A491">
        <v>106560203</v>
      </c>
      <c r="B491" t="str">
        <v>AURORA VISTA DEL MAR HOSPITAL</v>
      </c>
      <c r="C491" t="str">
        <v>801 SENECA STREET</v>
      </c>
      <c r="D491" t="str">
        <v>VENTURA</v>
      </c>
      <c r="E491">
        <v>93001</v>
      </c>
      <c r="F491" t="str">
        <v>District 38</v>
      </c>
      <c r="G491" t="str">
        <v>District 21</v>
      </c>
      <c r="H491" t="str">
        <v>District 24</v>
      </c>
      <c r="I491" t="str">
        <v>District 24</v>
      </c>
      <c r="J491" t="str">
        <v>No</v>
      </c>
      <c r="K491" t="str">
        <v>No</v>
      </c>
      <c r="L491" t="str">
        <v>NA</v>
      </c>
      <c r="M491" t="str">
        <v>Acute Psychiatric Hospital</v>
      </c>
      <c r="N491" t="str">
        <v>Investor - LLC</v>
      </c>
    </row>
    <row r="492" spans="1:14" x14ac:dyDescent="0.3">
      <c r="A492">
        <v>106560473</v>
      </c>
      <c r="B492" t="str">
        <v>COMMUNITY MEMORIAL HOSPITAL-SAN BUENAVENTURA</v>
      </c>
      <c r="C492" t="str">
        <v>147 N. BRENT STREET</v>
      </c>
      <c r="D492" t="str">
        <v>VENTURA</v>
      </c>
      <c r="E492">
        <v>93003</v>
      </c>
      <c r="F492" t="str">
        <v>District 38</v>
      </c>
      <c r="G492" t="str">
        <v>District 21</v>
      </c>
      <c r="H492" t="str">
        <v>District 24</v>
      </c>
      <c r="I492" t="str">
        <v>District 24</v>
      </c>
      <c r="J492" t="str">
        <v>No</v>
      </c>
      <c r="K492" t="str">
        <v>No</v>
      </c>
      <c r="L492" t="str">
        <v>NA</v>
      </c>
      <c r="M492" t="str">
        <v>General Acute Care Hospital</v>
      </c>
      <c r="N492" t="str">
        <v>Non-Profit Corporation</v>
      </c>
    </row>
    <row r="493" spans="1:14" x14ac:dyDescent="0.3">
      <c r="A493">
        <v>106560481</v>
      </c>
      <c r="B493" t="str">
        <v>VENTURA COUNTY MEDICAL CENTER</v>
      </c>
      <c r="C493" t="str">
        <v>300 HILLMONT AVE</v>
      </c>
      <c r="D493" t="str">
        <v>VENTURA</v>
      </c>
      <c r="E493">
        <v>93003</v>
      </c>
      <c r="F493" t="str">
        <v>District 38</v>
      </c>
      <c r="G493" t="str">
        <v>District 21</v>
      </c>
      <c r="H493" t="str">
        <v>District 24</v>
      </c>
      <c r="I493" t="str">
        <v>District 24</v>
      </c>
      <c r="J493" t="str">
        <v>No</v>
      </c>
      <c r="K493" t="str">
        <v>No</v>
      </c>
      <c r="L493" t="str">
        <v>Level II</v>
      </c>
      <c r="M493" t="str">
        <v>General Acute Care Hospital</v>
      </c>
      <c r="N493" t="str">
        <v>City or County</v>
      </c>
    </row>
    <row r="494" spans="1:14" x14ac:dyDescent="0.3">
      <c r="A494">
        <v>106560492</v>
      </c>
      <c r="B494" t="str">
        <v>LOS ROBLES HOSPITAL &amp; MEDICAL CENTER</v>
      </c>
      <c r="C494" t="str">
        <v>215 WEST JANSS ROAD</v>
      </c>
      <c r="D494" t="str">
        <v>THOUSAND OAKS</v>
      </c>
      <c r="E494">
        <v>91360</v>
      </c>
      <c r="F494" t="str">
        <v>District 42</v>
      </c>
      <c r="G494" t="str">
        <v>District 27</v>
      </c>
      <c r="H494" t="str">
        <v>District 26</v>
      </c>
      <c r="I494" t="str">
        <v>District 26</v>
      </c>
      <c r="J494" t="str">
        <v>No</v>
      </c>
      <c r="K494" t="str">
        <v>No</v>
      </c>
      <c r="L494" t="str">
        <v>Level II</v>
      </c>
      <c r="M494" t="str">
        <v>General Acute Care Hospital</v>
      </c>
      <c r="N494" t="str">
        <v>Investor - Corporation</v>
      </c>
    </row>
    <row r="495" spans="1:14" x14ac:dyDescent="0.3">
      <c r="A495">
        <v>106560501</v>
      </c>
      <c r="B495" t="str">
        <v>COMMUNITY MEMORIAL HOSPITAL - OJAI</v>
      </c>
      <c r="C495" t="str">
        <v>1306 MARICOPA HIGHWAY</v>
      </c>
      <c r="D495" t="str">
        <v>OJAI</v>
      </c>
      <c r="E495">
        <v>93023</v>
      </c>
      <c r="F495" t="str">
        <v>District 38</v>
      </c>
      <c r="G495" t="str">
        <v>District 21</v>
      </c>
      <c r="H495" t="str">
        <v>District 24</v>
      </c>
      <c r="I495" t="str">
        <v>District 24</v>
      </c>
      <c r="J495" t="str">
        <v>No</v>
      </c>
      <c r="K495" t="str">
        <v>Yes</v>
      </c>
      <c r="L495" t="str">
        <v>NA</v>
      </c>
      <c r="M495" t="str">
        <v>General Acute Care Hospital</v>
      </c>
      <c r="N495" t="str">
        <v>Non-Profit Corporation</v>
      </c>
    </row>
    <row r="496" spans="1:14" x14ac:dyDescent="0.3">
      <c r="A496">
        <v>106560508</v>
      </c>
      <c r="B496" t="str">
        <v>ST. JOHN'S HOSPITAL CAMARILLO</v>
      </c>
      <c r="C496" t="str">
        <v>2309 ANTONIO AVENUE</v>
      </c>
      <c r="D496" t="str">
        <v>CAMARILLO</v>
      </c>
      <c r="E496">
        <v>93010</v>
      </c>
      <c r="F496" t="str">
        <v>District 38</v>
      </c>
      <c r="G496" t="str">
        <v>District 21</v>
      </c>
      <c r="H496" t="str">
        <v>District 26</v>
      </c>
      <c r="I496" t="str">
        <v>District 26</v>
      </c>
      <c r="J496" t="str">
        <v>No</v>
      </c>
      <c r="K496" t="str">
        <v>No</v>
      </c>
      <c r="L496" t="str">
        <v>NA</v>
      </c>
      <c r="M496" t="str">
        <v>General Acute Care Hospital</v>
      </c>
      <c r="N496" t="str">
        <v>Non-Profit Corporation</v>
      </c>
    </row>
    <row r="497" spans="1:14" x14ac:dyDescent="0.3">
      <c r="A497">
        <v>106560521</v>
      </c>
      <c r="B497" t="str">
        <v>VENTURA COUNTY MEDICAL CENTER - SANTA PAULA HOSPITAL</v>
      </c>
      <c r="C497" t="str">
        <v>825 NORTH 10TH STREET</v>
      </c>
      <c r="D497" t="str">
        <v>SANTA PAULA</v>
      </c>
      <c r="E497">
        <v>93060</v>
      </c>
      <c r="F497" t="str">
        <v>District 38</v>
      </c>
      <c r="G497" t="str">
        <v>District 21</v>
      </c>
      <c r="H497" t="str">
        <v>District 26</v>
      </c>
      <c r="I497" t="str">
        <v>District 26</v>
      </c>
      <c r="J497" t="str">
        <v>No</v>
      </c>
      <c r="K497" t="str">
        <v>No</v>
      </c>
      <c r="L497" t="str">
        <v>NA</v>
      </c>
      <c r="M497" t="str">
        <v>General Acute Care Hospital</v>
      </c>
      <c r="N497" t="str">
        <v>City or County</v>
      </c>
    </row>
    <row r="498" spans="1:14" x14ac:dyDescent="0.3">
      <c r="A498">
        <v>106560525</v>
      </c>
      <c r="B498" t="str">
        <v>ADVENTIST HEALTH SIMI VALLEY</v>
      </c>
      <c r="C498" t="str">
        <v>2975 SYCAMORE DRIVE</v>
      </c>
      <c r="D498" t="str">
        <v>SIMI VALLEY</v>
      </c>
      <c r="E498">
        <v>93065</v>
      </c>
      <c r="F498" t="str">
        <v>District 42</v>
      </c>
      <c r="G498" t="str">
        <v>District 27</v>
      </c>
      <c r="H498" t="str">
        <v>District 26</v>
      </c>
      <c r="I498" t="str">
        <v>District 32</v>
      </c>
      <c r="J498" t="str">
        <v>No</v>
      </c>
      <c r="K498" t="str">
        <v>No</v>
      </c>
      <c r="L498" t="str">
        <v>NA</v>
      </c>
      <c r="M498" t="str">
        <v>General Acute Care Hospital</v>
      </c>
      <c r="N498" t="str">
        <v>Non-Profit Corporation</v>
      </c>
    </row>
    <row r="499" spans="1:14" x14ac:dyDescent="0.3">
      <c r="A499">
        <v>106560529</v>
      </c>
      <c r="B499" t="str">
        <v>ST. JOHNS REGIONAL MEDICAL CENTER</v>
      </c>
      <c r="C499" t="str">
        <v>1600 NORTH ROSE AVENUE</v>
      </c>
      <c r="D499" t="str">
        <v>OXNARD</v>
      </c>
      <c r="E499">
        <v>93030</v>
      </c>
      <c r="F499" t="str">
        <v>District 38</v>
      </c>
      <c r="G499" t="str">
        <v>District 21</v>
      </c>
      <c r="H499" t="str">
        <v>District 26</v>
      </c>
      <c r="I499" t="str">
        <v>District 26</v>
      </c>
      <c r="J499" t="str">
        <v>No</v>
      </c>
      <c r="K499" t="str">
        <v>No</v>
      </c>
      <c r="L499" t="str">
        <v>NA</v>
      </c>
      <c r="M499" t="str">
        <v>General Acute Care Hospital</v>
      </c>
      <c r="N499" t="str">
        <v>Non-Profit Corporation</v>
      </c>
    </row>
    <row r="500" spans="1:14" x14ac:dyDescent="0.3">
      <c r="A500">
        <v>106564018</v>
      </c>
      <c r="B500" t="str">
        <v>LOS ROBLES HOSPITAL &amp; MEDICAL CENTER - EAST CAMPUS</v>
      </c>
      <c r="C500" t="str">
        <v>150 VIA MERIDA</v>
      </c>
      <c r="D500" t="str">
        <v>WESTLAKE VILAGE</v>
      </c>
      <c r="E500">
        <v>91362</v>
      </c>
      <c r="F500" t="str">
        <v>District 42</v>
      </c>
      <c r="G500" t="str">
        <v>District 27</v>
      </c>
      <c r="H500" t="str">
        <v>District 26</v>
      </c>
      <c r="I500" t="str">
        <v>District 26</v>
      </c>
      <c r="J500" t="str">
        <v>No</v>
      </c>
      <c r="K500" t="str">
        <v>No</v>
      </c>
      <c r="L500" t="str">
        <v>NA</v>
      </c>
      <c r="M500" t="str">
        <v>General Acute Care Hospital</v>
      </c>
      <c r="N500" t="str">
        <v>Investor - Corporation</v>
      </c>
    </row>
    <row r="501" spans="1:14" x14ac:dyDescent="0.3">
      <c r="A501">
        <v>106564121</v>
      </c>
      <c r="B501" t="str">
        <v>THOUSAND OAKS SURGICAL HOSPITAL, a campus of Los Robles Hosp &amp; Med Ctr</v>
      </c>
      <c r="C501" t="str">
        <v>401 ROLLING OAKS DRIVE</v>
      </c>
      <c r="D501" t="str">
        <v>THOUSAND OAKS</v>
      </c>
      <c r="E501">
        <v>91361</v>
      </c>
      <c r="F501" t="str">
        <v>District 42</v>
      </c>
      <c r="G501" t="str">
        <v>District 27</v>
      </c>
      <c r="H501" t="str">
        <v>District 26</v>
      </c>
      <c r="I501" t="str">
        <v>District 26</v>
      </c>
      <c r="J501" t="str">
        <v>No</v>
      </c>
      <c r="K501" t="str">
        <v>No</v>
      </c>
      <c r="L501" t="str">
        <v>NA</v>
      </c>
      <c r="M501" t="str">
        <v>General Acute Care Hospital</v>
      </c>
      <c r="N501" t="str">
        <v>Investor - Corporation</v>
      </c>
    </row>
    <row r="502" spans="1:14" x14ac:dyDescent="0.3">
      <c r="A502">
        <v>106571086</v>
      </c>
      <c r="B502" t="str">
        <v>WOODLAND MEMORIAL HOSPITAL</v>
      </c>
      <c r="C502" t="str">
        <v>1325 COTTONWOOD STREET</v>
      </c>
      <c r="D502" t="str">
        <v>WOODLAND</v>
      </c>
      <c r="E502">
        <v>95695</v>
      </c>
      <c r="F502" t="str">
        <v>District 4</v>
      </c>
      <c r="G502" t="str">
        <v>District 3</v>
      </c>
      <c r="H502" t="str">
        <v>District 4</v>
      </c>
      <c r="I502" t="str">
        <v>District 4</v>
      </c>
      <c r="J502" t="str">
        <v>No</v>
      </c>
      <c r="K502" t="str">
        <v>No</v>
      </c>
      <c r="L502" t="str">
        <v>NA</v>
      </c>
      <c r="M502" t="str">
        <v>General Acute Care Hospital</v>
      </c>
      <c r="N502" t="str">
        <v>Non-Profit Corporation</v>
      </c>
    </row>
    <row r="503" spans="1:14" x14ac:dyDescent="0.3">
      <c r="A503">
        <v>106574010</v>
      </c>
      <c r="B503" t="str">
        <v>SUTTER DAVIS HOSPITAL</v>
      </c>
      <c r="C503" t="str">
        <v>2000 SUTTER PLACE</v>
      </c>
      <c r="D503" t="str">
        <v>DAVIS</v>
      </c>
      <c r="E503">
        <v>95616</v>
      </c>
      <c r="F503" t="str">
        <v>District 4</v>
      </c>
      <c r="G503" t="str">
        <v>District 3</v>
      </c>
      <c r="H503" t="str">
        <v>District 4</v>
      </c>
      <c r="I503" t="str">
        <v>District 4</v>
      </c>
      <c r="J503" t="str">
        <v>No</v>
      </c>
      <c r="K503" t="str">
        <v>No</v>
      </c>
      <c r="L503" t="str">
        <v>NA</v>
      </c>
      <c r="M503" t="str">
        <v>General Acute Care Hospital</v>
      </c>
      <c r="N503" t="str">
        <v>Non-Profit Corporation</v>
      </c>
    </row>
    <row r="504" spans="1:14" x14ac:dyDescent="0.3">
      <c r="A504">
        <v>106580996</v>
      </c>
      <c r="B504" t="str">
        <v>ADVENTIST HEALTH AND RIDEOUT</v>
      </c>
      <c r="C504" t="str">
        <v>726 FOURTH ST</v>
      </c>
      <c r="D504" t="str">
        <v>MARYSVILLE</v>
      </c>
      <c r="E504">
        <v>95901</v>
      </c>
      <c r="F504" t="str">
        <v>District 3</v>
      </c>
      <c r="G504" t="str">
        <v>District 1</v>
      </c>
      <c r="H504" t="str">
        <v>District 1</v>
      </c>
      <c r="I504" t="str">
        <v>District 4</v>
      </c>
      <c r="J504" t="str">
        <v>No</v>
      </c>
      <c r="K504" t="str">
        <v>No</v>
      </c>
      <c r="L504" t="str">
        <v>Level III</v>
      </c>
      <c r="M504" t="str">
        <v>General Acute Care Hospital</v>
      </c>
      <c r="N504" t="str">
        <v>Non-Profit Corporation</v>
      </c>
    </row>
    <row r="505" spans="1:14" x14ac:dyDescent="0.3">
      <c r="A505">
        <v>206100718</v>
      </c>
      <c r="B505" t="str">
        <v>COMMUNITY SUBACUTE AND TRANSITIONAL CARE CENTER</v>
      </c>
      <c r="C505" t="str">
        <v>3003 NORTH MARIPOSA STREET</v>
      </c>
      <c r="D505" t="str">
        <v>FRESNO</v>
      </c>
      <c r="E505">
        <v>93703</v>
      </c>
      <c r="F505" t="str">
        <v>District 31</v>
      </c>
      <c r="G505" t="str">
        <v>District 14</v>
      </c>
      <c r="H505" t="str">
        <v>District 21</v>
      </c>
      <c r="I505" t="str">
        <v>District 21</v>
      </c>
      <c r="J505" t="str">
        <v>No</v>
      </c>
      <c r="K505" t="str">
        <v>No</v>
      </c>
      <c r="L505" t="str">
        <v>NA</v>
      </c>
      <c r="M505" t="str">
        <v>General Acute Care Hospital</v>
      </c>
      <c r="N505" t="str">
        <v>NA</v>
      </c>
    </row>
    <row r="506" spans="1:14" x14ac:dyDescent="0.3">
      <c r="A506">
        <v>206130764</v>
      </c>
      <c r="B506" t="str">
        <v>PIONEERS MEMORIAL SKILLED NURSING CENTER</v>
      </c>
      <c r="C506" t="str">
        <v>320 WEST CATTLE CALL DRIVE</v>
      </c>
      <c r="D506" t="str">
        <v>BRAWLEY</v>
      </c>
      <c r="E506">
        <v>92227</v>
      </c>
      <c r="F506" t="str">
        <v>District 36</v>
      </c>
      <c r="G506" t="str">
        <v>District 18</v>
      </c>
      <c r="H506" t="str">
        <v>District 25</v>
      </c>
      <c r="I506" t="str">
        <v>District 25</v>
      </c>
      <c r="J506" t="str">
        <v>No</v>
      </c>
      <c r="K506" t="str">
        <v>No</v>
      </c>
      <c r="L506" t="str">
        <v>NA</v>
      </c>
      <c r="M506" t="str">
        <v>General Acute Care Hospital</v>
      </c>
      <c r="N506" t="str">
        <v>District</v>
      </c>
    </row>
    <row r="507" spans="1:14" x14ac:dyDescent="0.3">
      <c r="A507">
        <v>206274027</v>
      </c>
      <c r="B507" t="str">
        <v>WESTLAND HOUSE</v>
      </c>
      <c r="C507" t="str">
        <v>100 BARNET SEGAL LANE</v>
      </c>
      <c r="D507" t="str">
        <v>MONTEREY</v>
      </c>
      <c r="E507">
        <v>93940</v>
      </c>
      <c r="F507" t="str">
        <v>District 30</v>
      </c>
      <c r="G507" t="str">
        <v>District 17</v>
      </c>
      <c r="H507" t="str">
        <v>District 19</v>
      </c>
      <c r="I507" t="str">
        <v>District 19</v>
      </c>
      <c r="J507" t="str">
        <v>No</v>
      </c>
      <c r="K507" t="str">
        <v>No</v>
      </c>
      <c r="L507" t="str">
        <v>NA</v>
      </c>
      <c r="M507" t="str">
        <v>General Acute Care Hospital</v>
      </c>
      <c r="N507" t="str">
        <v>NA</v>
      </c>
    </row>
    <row r="508" spans="1:14" x14ac:dyDescent="0.3">
      <c r="A508">
        <v>206351814</v>
      </c>
      <c r="B508" t="str">
        <v>HAZEL HAWKINS MEMORIAL HOSPITAL D/P SNF</v>
      </c>
      <c r="C508" t="str">
        <v>900 SUNSET DRIVE</v>
      </c>
      <c r="D508" t="str">
        <v>HOLLISTER</v>
      </c>
      <c r="E508">
        <v>95023</v>
      </c>
      <c r="F508" t="str">
        <v>District 29</v>
      </c>
      <c r="G508" t="str">
        <v>District 17</v>
      </c>
      <c r="H508" t="str">
        <v>District 18</v>
      </c>
      <c r="I508" t="str">
        <v>District 18</v>
      </c>
      <c r="J508" t="str">
        <v>No</v>
      </c>
      <c r="K508" t="str">
        <v>No</v>
      </c>
      <c r="L508" t="str">
        <v>NA</v>
      </c>
      <c r="M508" t="str">
        <v>General Acute Care Hospital</v>
      </c>
      <c r="N508" t="str">
        <v>District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960CC-E18A-458E-A800-995CC229572A}">
  <dimension ref="A1:D81"/>
  <sheetViews>
    <sheetView workbookViewId="0"/>
  </sheetViews>
  <sheetFormatPr defaultRowHeight="14.4" x14ac:dyDescent="0.3"/>
  <sheetData>
    <row r="1" spans="1:4" x14ac:dyDescent="0.3">
      <c r="A1" t="s">
        <v>1400</v>
      </c>
      <c r="B1" t="s">
        <v>1401</v>
      </c>
      <c r="C1" t="s">
        <v>1402</v>
      </c>
      <c r="D1" t="s">
        <v>1445</v>
      </c>
    </row>
    <row r="2" spans="1:4" x14ac:dyDescent="0.3">
      <c r="A2" t="str" cm="1">
        <f t="array" ref="A2:A81">_xlfn.SORTBY(
  _xlfn.UNIQUE(tblHospitals[Assembly District]),
  VALUE(MID(_xlfn.UNIQUE(tblHospitals[Assembly District]),10,99))
)</f>
        <v>District 1</v>
      </c>
      <c r="B2" t="str" cm="1">
        <f t="array" ref="B2:B41">_xlfn.SORTBY(
  _xlfn.UNIQUE(tblHospitals[Senate District]),
  VALUE(MID(_xlfn.UNIQUE(tblHospitals[Senate District]),10,99))
)</f>
        <v>District 1</v>
      </c>
      <c r="C2" t="str" cm="1">
        <f t="array" ref="C2:C53">_xlfn.SORTBY(
  _xlfn.UNIQUE(tblHospitals[Current Congressional District]),
  VALUE(MID(_xlfn.UNIQUE(tblHospitals[Current Congressional District]),10,99))
)</f>
        <v>District 1</v>
      </c>
      <c r="D2" t="str" cm="1">
        <f t="array" ref="D2:D53">_xlfn.SORTBY(
  _xlfn.UNIQUE(tblHospitals[New Congressional District-Prop 50]),
  VALUE(MID(_xlfn.UNIQUE(tblHospitals[New Congressional District-Prop 50]),10,99))
)</f>
        <v>District 1</v>
      </c>
    </row>
    <row r="3" spans="1:4" x14ac:dyDescent="0.3">
      <c r="A3" t="str">
        <v>District 2</v>
      </c>
      <c r="B3" t="str">
        <v>District 2</v>
      </c>
      <c r="C3" t="str">
        <v>District 2</v>
      </c>
      <c r="D3" t="str">
        <v>District 2</v>
      </c>
    </row>
    <row r="4" spans="1:4" x14ac:dyDescent="0.3">
      <c r="A4" t="str">
        <v>District 3</v>
      </c>
      <c r="B4" t="str">
        <v>District 3</v>
      </c>
      <c r="C4" t="str">
        <v>District 3</v>
      </c>
      <c r="D4" t="str">
        <v>District 3</v>
      </c>
    </row>
    <row r="5" spans="1:4" x14ac:dyDescent="0.3">
      <c r="A5" t="str">
        <v>District 4</v>
      </c>
      <c r="B5" t="str">
        <v>District 4</v>
      </c>
      <c r="C5" t="str">
        <v>District 4</v>
      </c>
      <c r="D5" t="str">
        <v>District 4</v>
      </c>
    </row>
    <row r="6" spans="1:4" x14ac:dyDescent="0.3">
      <c r="A6" t="str">
        <v>District 5</v>
      </c>
      <c r="B6" t="str">
        <v>District 5</v>
      </c>
      <c r="C6" t="str">
        <v>District 5</v>
      </c>
      <c r="D6" t="str">
        <v>District 5</v>
      </c>
    </row>
    <row r="7" spans="1:4" x14ac:dyDescent="0.3">
      <c r="A7" t="str">
        <v>District 6</v>
      </c>
      <c r="B7" t="str">
        <v>District 6</v>
      </c>
      <c r="C7" t="str">
        <v>District 6</v>
      </c>
      <c r="D7" t="str">
        <v>District 6</v>
      </c>
    </row>
    <row r="8" spans="1:4" x14ac:dyDescent="0.3">
      <c r="A8" t="str">
        <v>District 7</v>
      </c>
      <c r="B8" t="str">
        <v>District 7</v>
      </c>
      <c r="C8" t="str">
        <v>District 7</v>
      </c>
      <c r="D8" t="str">
        <v>District 7</v>
      </c>
    </row>
    <row r="9" spans="1:4" x14ac:dyDescent="0.3">
      <c r="A9" t="str">
        <v>District 8</v>
      </c>
      <c r="B9" t="str">
        <v>District 8</v>
      </c>
      <c r="C9" t="str">
        <v>District 8</v>
      </c>
      <c r="D9" t="str">
        <v>District 8</v>
      </c>
    </row>
    <row r="10" spans="1:4" x14ac:dyDescent="0.3">
      <c r="A10" t="str">
        <v>District 9</v>
      </c>
      <c r="B10" t="str">
        <v>District 9</v>
      </c>
      <c r="C10" t="str">
        <v>District 9</v>
      </c>
      <c r="D10" t="str">
        <v>District 9</v>
      </c>
    </row>
    <row r="11" spans="1:4" x14ac:dyDescent="0.3">
      <c r="A11" t="str">
        <v>District 10</v>
      </c>
      <c r="B11" t="str">
        <v>District 10</v>
      </c>
      <c r="C11" t="str">
        <v>District 10</v>
      </c>
      <c r="D11" t="str">
        <v>District 10</v>
      </c>
    </row>
    <row r="12" spans="1:4" x14ac:dyDescent="0.3">
      <c r="A12" t="str">
        <v>District 11</v>
      </c>
      <c r="B12" t="str">
        <v>District 11</v>
      </c>
      <c r="C12" t="str">
        <v>District 11</v>
      </c>
      <c r="D12" t="str">
        <v>District 11</v>
      </c>
    </row>
    <row r="13" spans="1:4" x14ac:dyDescent="0.3">
      <c r="A13" t="str">
        <v>District 12</v>
      </c>
      <c r="B13" t="str">
        <v>District 12</v>
      </c>
      <c r="C13" t="str">
        <v>District 12</v>
      </c>
      <c r="D13" t="str">
        <v>District 12</v>
      </c>
    </row>
    <row r="14" spans="1:4" x14ac:dyDescent="0.3">
      <c r="A14" t="str">
        <v>District 13</v>
      </c>
      <c r="B14" t="str">
        <v>District 13</v>
      </c>
      <c r="C14" t="str">
        <v>District 13</v>
      </c>
      <c r="D14" t="str">
        <v>District 13</v>
      </c>
    </row>
    <row r="15" spans="1:4" x14ac:dyDescent="0.3">
      <c r="A15" t="str">
        <v>District 14</v>
      </c>
      <c r="B15" t="str">
        <v>District 14</v>
      </c>
      <c r="C15" t="str">
        <v>District 14</v>
      </c>
      <c r="D15" t="str">
        <v>District 14</v>
      </c>
    </row>
    <row r="16" spans="1:4" x14ac:dyDescent="0.3">
      <c r="A16" t="str">
        <v>District 15</v>
      </c>
      <c r="B16" t="str">
        <v>District 15</v>
      </c>
      <c r="C16" t="str">
        <v>District 15</v>
      </c>
      <c r="D16" t="str">
        <v>District 15</v>
      </c>
    </row>
    <row r="17" spans="1:4" x14ac:dyDescent="0.3">
      <c r="A17" t="str">
        <v>District 16</v>
      </c>
      <c r="B17" t="str">
        <v>District 16</v>
      </c>
      <c r="C17" t="str">
        <v>District 16</v>
      </c>
      <c r="D17" t="str">
        <v>District 16</v>
      </c>
    </row>
    <row r="18" spans="1:4" x14ac:dyDescent="0.3">
      <c r="A18" t="str">
        <v>District 17</v>
      </c>
      <c r="B18" t="str">
        <v>District 17</v>
      </c>
      <c r="C18" t="str">
        <v>District 17</v>
      </c>
      <c r="D18" t="str">
        <v>District 17</v>
      </c>
    </row>
    <row r="19" spans="1:4" x14ac:dyDescent="0.3">
      <c r="A19" t="str">
        <v>District 18</v>
      </c>
      <c r="B19" t="str">
        <v>District 18</v>
      </c>
      <c r="C19" t="str">
        <v>District 18</v>
      </c>
      <c r="D19" t="str">
        <v>District 18</v>
      </c>
    </row>
    <row r="20" spans="1:4" x14ac:dyDescent="0.3">
      <c r="A20" t="str">
        <v>District 19</v>
      </c>
      <c r="B20" t="str">
        <v>District 19</v>
      </c>
      <c r="C20" t="str">
        <v>District 19</v>
      </c>
      <c r="D20" t="str">
        <v>District 19</v>
      </c>
    </row>
    <row r="21" spans="1:4" x14ac:dyDescent="0.3">
      <c r="A21" t="str">
        <v>District 20</v>
      </c>
      <c r="B21" t="str">
        <v>District 20</v>
      </c>
      <c r="C21" t="str">
        <v>District 20</v>
      </c>
      <c r="D21" t="str">
        <v>District 20</v>
      </c>
    </row>
    <row r="22" spans="1:4" x14ac:dyDescent="0.3">
      <c r="A22" t="str">
        <v>District 21</v>
      </c>
      <c r="B22" t="str">
        <v>District 21</v>
      </c>
      <c r="C22" t="str">
        <v>District 21</v>
      </c>
      <c r="D22" t="str">
        <v>District 21</v>
      </c>
    </row>
    <row r="23" spans="1:4" x14ac:dyDescent="0.3">
      <c r="A23" t="str">
        <v>District 22</v>
      </c>
      <c r="B23" t="str">
        <v>District 22</v>
      </c>
      <c r="C23" t="str">
        <v>District 22</v>
      </c>
      <c r="D23" t="str">
        <v>District 22</v>
      </c>
    </row>
    <row r="24" spans="1:4" x14ac:dyDescent="0.3">
      <c r="A24" t="str">
        <v>District 23</v>
      </c>
      <c r="B24" t="str">
        <v>District 23</v>
      </c>
      <c r="C24" t="str">
        <v>District 23</v>
      </c>
      <c r="D24" t="str">
        <v>District 23</v>
      </c>
    </row>
    <row r="25" spans="1:4" x14ac:dyDescent="0.3">
      <c r="A25" t="str">
        <v>District 24</v>
      </c>
      <c r="B25" t="str">
        <v>District 24</v>
      </c>
      <c r="C25" t="str">
        <v>District 24</v>
      </c>
      <c r="D25" t="str">
        <v>District 24</v>
      </c>
    </row>
    <row r="26" spans="1:4" x14ac:dyDescent="0.3">
      <c r="A26" t="str">
        <v>District 25</v>
      </c>
      <c r="B26" t="str">
        <v>District 25</v>
      </c>
      <c r="C26" t="str">
        <v>District 25</v>
      </c>
      <c r="D26" t="str">
        <v>District 25</v>
      </c>
    </row>
    <row r="27" spans="1:4" x14ac:dyDescent="0.3">
      <c r="A27" t="str">
        <v>District 26</v>
      </c>
      <c r="B27" t="str">
        <v>District 26</v>
      </c>
      <c r="C27" t="str">
        <v>District 26</v>
      </c>
      <c r="D27" t="str">
        <v>District 26</v>
      </c>
    </row>
    <row r="28" spans="1:4" x14ac:dyDescent="0.3">
      <c r="A28" t="str">
        <v>District 27</v>
      </c>
      <c r="B28" t="str">
        <v>District 27</v>
      </c>
      <c r="C28" t="str">
        <v>District 27</v>
      </c>
      <c r="D28" t="str">
        <v>District 27</v>
      </c>
    </row>
    <row r="29" spans="1:4" x14ac:dyDescent="0.3">
      <c r="A29" t="str">
        <v>District 28</v>
      </c>
      <c r="B29" t="str">
        <v>District 28</v>
      </c>
      <c r="C29" t="str">
        <v>District 28</v>
      </c>
      <c r="D29" t="str">
        <v>District 28</v>
      </c>
    </row>
    <row r="30" spans="1:4" x14ac:dyDescent="0.3">
      <c r="A30" t="str">
        <v>District 29</v>
      </c>
      <c r="B30" t="str">
        <v>District 29</v>
      </c>
      <c r="C30" t="str">
        <v>District 29</v>
      </c>
      <c r="D30" t="str">
        <v>District 29</v>
      </c>
    </row>
    <row r="31" spans="1:4" x14ac:dyDescent="0.3">
      <c r="A31" t="str">
        <v>District 30</v>
      </c>
      <c r="B31" t="str">
        <v>District 30</v>
      </c>
      <c r="C31" t="str">
        <v>District 30</v>
      </c>
      <c r="D31" t="str">
        <v>District 30</v>
      </c>
    </row>
    <row r="32" spans="1:4" x14ac:dyDescent="0.3">
      <c r="A32" t="str">
        <v>District 31</v>
      </c>
      <c r="B32" t="str">
        <v>District 31</v>
      </c>
      <c r="C32" t="str">
        <v>District 31</v>
      </c>
      <c r="D32" t="str">
        <v>District 31</v>
      </c>
    </row>
    <row r="33" spans="1:4" x14ac:dyDescent="0.3">
      <c r="A33" t="str">
        <v>District 32</v>
      </c>
      <c r="B33" t="str">
        <v>District 32</v>
      </c>
      <c r="C33" t="str">
        <v>District 32</v>
      </c>
      <c r="D33" t="str">
        <v>District 32</v>
      </c>
    </row>
    <row r="34" spans="1:4" x14ac:dyDescent="0.3">
      <c r="A34" t="str">
        <v>District 33</v>
      </c>
      <c r="B34" t="str">
        <v>District 33</v>
      </c>
      <c r="C34" t="str">
        <v>District 33</v>
      </c>
      <c r="D34" t="str">
        <v>District 33</v>
      </c>
    </row>
    <row r="35" spans="1:4" x14ac:dyDescent="0.3">
      <c r="A35" t="str">
        <v>District 34</v>
      </c>
      <c r="B35" t="str">
        <v>District 34</v>
      </c>
      <c r="C35" t="str">
        <v>District 34</v>
      </c>
      <c r="D35" t="str">
        <v>District 34</v>
      </c>
    </row>
    <row r="36" spans="1:4" x14ac:dyDescent="0.3">
      <c r="A36" t="str">
        <v>District 35</v>
      </c>
      <c r="B36" t="str">
        <v>District 35</v>
      </c>
      <c r="C36" t="str">
        <v>District 35</v>
      </c>
      <c r="D36" t="str">
        <v>District 35</v>
      </c>
    </row>
    <row r="37" spans="1:4" x14ac:dyDescent="0.3">
      <c r="A37" t="str">
        <v>District 36</v>
      </c>
      <c r="B37" t="str">
        <v>District 36</v>
      </c>
      <c r="C37" t="str">
        <v>District 36</v>
      </c>
      <c r="D37" t="str">
        <v>District 36</v>
      </c>
    </row>
    <row r="38" spans="1:4" x14ac:dyDescent="0.3">
      <c r="A38" t="str">
        <v>District 37</v>
      </c>
      <c r="B38" t="str">
        <v>District 37</v>
      </c>
      <c r="C38" t="str">
        <v>District 37</v>
      </c>
      <c r="D38" t="str">
        <v>District 37</v>
      </c>
    </row>
    <row r="39" spans="1:4" x14ac:dyDescent="0.3">
      <c r="A39" t="str">
        <v>District 38</v>
      </c>
      <c r="B39" t="str">
        <v>District 38</v>
      </c>
      <c r="C39" t="str">
        <v>District 38</v>
      </c>
      <c r="D39" t="str">
        <v>District 38</v>
      </c>
    </row>
    <row r="40" spans="1:4" x14ac:dyDescent="0.3">
      <c r="A40" t="str">
        <v>District 39</v>
      </c>
      <c r="B40" t="str">
        <v>District 39</v>
      </c>
      <c r="C40" t="str">
        <v>District 39</v>
      </c>
      <c r="D40" t="str">
        <v>District 39</v>
      </c>
    </row>
    <row r="41" spans="1:4" x14ac:dyDescent="0.3">
      <c r="A41" t="str">
        <v>District 40</v>
      </c>
      <c r="B41" t="str">
        <v>District 40</v>
      </c>
      <c r="C41" t="str">
        <v>District 40</v>
      </c>
      <c r="D41" t="str">
        <v>District 40</v>
      </c>
    </row>
    <row r="42" spans="1:4" x14ac:dyDescent="0.3">
      <c r="A42" t="str">
        <v>District 41</v>
      </c>
      <c r="C42" t="str">
        <v>District 41</v>
      </c>
      <c r="D42" t="str">
        <v>District 41</v>
      </c>
    </row>
    <row r="43" spans="1:4" x14ac:dyDescent="0.3">
      <c r="A43" t="str">
        <v>District 42</v>
      </c>
      <c r="C43" t="str">
        <v>District 42</v>
      </c>
      <c r="D43" t="str">
        <v>District 42</v>
      </c>
    </row>
    <row r="44" spans="1:4" x14ac:dyDescent="0.3">
      <c r="A44" t="str">
        <v>District 43</v>
      </c>
      <c r="C44" t="str">
        <v>District 43</v>
      </c>
      <c r="D44" t="str">
        <v>District 43</v>
      </c>
    </row>
    <row r="45" spans="1:4" x14ac:dyDescent="0.3">
      <c r="A45" t="str">
        <v>District 44</v>
      </c>
      <c r="C45" t="str">
        <v>District 44</v>
      </c>
      <c r="D45" t="str">
        <v>District 44</v>
      </c>
    </row>
    <row r="46" spans="1:4" x14ac:dyDescent="0.3">
      <c r="A46" t="str">
        <v>District 45</v>
      </c>
      <c r="C46" t="str">
        <v>District 45</v>
      </c>
      <c r="D46" t="str">
        <v>District 45</v>
      </c>
    </row>
    <row r="47" spans="1:4" x14ac:dyDescent="0.3">
      <c r="A47" t="str">
        <v>District 46</v>
      </c>
      <c r="C47" t="str">
        <v>District 46</v>
      </c>
      <c r="D47" t="str">
        <v>District 46</v>
      </c>
    </row>
    <row r="48" spans="1:4" x14ac:dyDescent="0.3">
      <c r="A48" t="str">
        <v>District 47</v>
      </c>
      <c r="C48" t="str">
        <v>District 47</v>
      </c>
      <c r="D48" t="str">
        <v>District 47</v>
      </c>
    </row>
    <row r="49" spans="1:4" x14ac:dyDescent="0.3">
      <c r="A49" t="str">
        <v>District 48</v>
      </c>
      <c r="C49" t="str">
        <v>District 48</v>
      </c>
      <c r="D49" t="str">
        <v>District 48</v>
      </c>
    </row>
    <row r="50" spans="1:4" x14ac:dyDescent="0.3">
      <c r="A50" t="str">
        <v>District 49</v>
      </c>
      <c r="C50" t="str">
        <v>District 49</v>
      </c>
      <c r="D50" t="str">
        <v>District 49</v>
      </c>
    </row>
    <row r="51" spans="1:4" x14ac:dyDescent="0.3">
      <c r="A51" t="str">
        <v>District 50</v>
      </c>
      <c r="C51" t="str">
        <v>District 50</v>
      </c>
      <c r="D51" t="str">
        <v>District 50</v>
      </c>
    </row>
    <row r="52" spans="1:4" x14ac:dyDescent="0.3">
      <c r="A52" t="str">
        <v>District 51</v>
      </c>
      <c r="C52" t="str">
        <v>District 51</v>
      </c>
      <c r="D52" t="str">
        <v>District 51</v>
      </c>
    </row>
    <row r="53" spans="1:4" x14ac:dyDescent="0.3">
      <c r="A53" t="str">
        <v>District 52</v>
      </c>
      <c r="C53" t="str">
        <v>District 52</v>
      </c>
      <c r="D53" t="str">
        <v>District 52</v>
      </c>
    </row>
    <row r="54" spans="1:4" x14ac:dyDescent="0.3">
      <c r="A54" t="str">
        <v>District 53</v>
      </c>
    </row>
    <row r="55" spans="1:4" x14ac:dyDescent="0.3">
      <c r="A55" t="str">
        <v>District 54</v>
      </c>
    </row>
    <row r="56" spans="1:4" x14ac:dyDescent="0.3">
      <c r="A56" t="str">
        <v>District 55</v>
      </c>
    </row>
    <row r="57" spans="1:4" x14ac:dyDescent="0.3">
      <c r="A57" t="str">
        <v>District 56</v>
      </c>
    </row>
    <row r="58" spans="1:4" x14ac:dyDescent="0.3">
      <c r="A58" t="str">
        <v>District 57</v>
      </c>
    </row>
    <row r="59" spans="1:4" x14ac:dyDescent="0.3">
      <c r="A59" t="str">
        <v>District 58</v>
      </c>
    </row>
    <row r="60" spans="1:4" x14ac:dyDescent="0.3">
      <c r="A60" t="str">
        <v>District 59</v>
      </c>
    </row>
    <row r="61" spans="1:4" x14ac:dyDescent="0.3">
      <c r="A61" t="str">
        <v>District 60</v>
      </c>
    </row>
    <row r="62" spans="1:4" x14ac:dyDescent="0.3">
      <c r="A62" t="str">
        <v>District 61</v>
      </c>
    </row>
    <row r="63" spans="1:4" x14ac:dyDescent="0.3">
      <c r="A63" t="str">
        <v>District 62</v>
      </c>
    </row>
    <row r="64" spans="1:4" x14ac:dyDescent="0.3">
      <c r="A64" t="str">
        <v>District 63</v>
      </c>
    </row>
    <row r="65" spans="1:1" x14ac:dyDescent="0.3">
      <c r="A65" t="str">
        <v>District 64</v>
      </c>
    </row>
    <row r="66" spans="1:1" x14ac:dyDescent="0.3">
      <c r="A66" t="str">
        <v>District 65</v>
      </c>
    </row>
    <row r="67" spans="1:1" x14ac:dyDescent="0.3">
      <c r="A67" t="str">
        <v>District 66</v>
      </c>
    </row>
    <row r="68" spans="1:1" x14ac:dyDescent="0.3">
      <c r="A68" t="str">
        <v>District 67</v>
      </c>
    </row>
    <row r="69" spans="1:1" x14ac:dyDescent="0.3">
      <c r="A69" t="str">
        <v>District 68</v>
      </c>
    </row>
    <row r="70" spans="1:1" x14ac:dyDescent="0.3">
      <c r="A70" t="str">
        <v>District 69</v>
      </c>
    </row>
    <row r="71" spans="1:1" x14ac:dyDescent="0.3">
      <c r="A71" t="str">
        <v>District 70</v>
      </c>
    </row>
    <row r="72" spans="1:1" x14ac:dyDescent="0.3">
      <c r="A72" t="str">
        <v>District 71</v>
      </c>
    </row>
    <row r="73" spans="1:1" x14ac:dyDescent="0.3">
      <c r="A73" t="str">
        <v>District 72</v>
      </c>
    </row>
    <row r="74" spans="1:1" x14ac:dyDescent="0.3">
      <c r="A74" t="str">
        <v>District 73</v>
      </c>
    </row>
    <row r="75" spans="1:1" x14ac:dyDescent="0.3">
      <c r="A75" t="str">
        <v>District 74</v>
      </c>
    </row>
    <row r="76" spans="1:1" x14ac:dyDescent="0.3">
      <c r="A76" t="str">
        <v>District 75</v>
      </c>
    </row>
    <row r="77" spans="1:1" x14ac:dyDescent="0.3">
      <c r="A77" t="str">
        <v>District 76</v>
      </c>
    </row>
    <row r="78" spans="1:1" x14ac:dyDescent="0.3">
      <c r="A78" t="str">
        <v>District 77</v>
      </c>
    </row>
    <row r="79" spans="1:1" x14ac:dyDescent="0.3">
      <c r="A79" t="str">
        <v>District 78</v>
      </c>
    </row>
    <row r="80" spans="1:1" x14ac:dyDescent="0.3">
      <c r="A80" t="str">
        <v>District 79</v>
      </c>
    </row>
    <row r="81" spans="1:1" x14ac:dyDescent="0.3">
      <c r="A81" t="str">
        <v>District 80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ast_x0020_Check_x0020_Out xmlns="ef9e1710-7a6f-46ab-9708-34a50429d22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4C8F0721775346B0630AEF68DF1D2D" ma:contentTypeVersion="12" ma:contentTypeDescription="Create a new document." ma:contentTypeScope="" ma:versionID="e3f2b8c777b7ce681a822a902638f7ed">
  <xsd:schema xmlns:xsd="http://www.w3.org/2001/XMLSchema" xmlns:xs="http://www.w3.org/2001/XMLSchema" xmlns:p="http://schemas.microsoft.com/office/2006/metadata/properties" xmlns:ns1="http://schemas.microsoft.com/sharepoint/v3" xmlns:ns2="ef9e1710-7a6f-46ab-9708-34a50429d22c" xmlns:ns3="a67451c8-bba8-4c39-8faa-34141087ca61" targetNamespace="http://schemas.microsoft.com/office/2006/metadata/properties" ma:root="true" ma:fieldsID="91818eb894c0f5e579411cb4d38d7392" ns1:_="" ns2:_="" ns3:_="">
    <xsd:import namespace="http://schemas.microsoft.com/sharepoint/v3"/>
    <xsd:import namespace="ef9e1710-7a6f-46ab-9708-34a50429d22c"/>
    <xsd:import namespace="a67451c8-bba8-4c39-8faa-34141087ca61"/>
    <xsd:element name="properties">
      <xsd:complexType>
        <xsd:sequence>
          <xsd:element name="documentManagement">
            <xsd:complexType>
              <xsd:all>
                <xsd:element ref="ns2:Last_x0020_Check_x0020_Out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9e1710-7a6f-46ab-9708-34a50429d22c" elementFormDefault="qualified">
    <xsd:import namespace="http://schemas.microsoft.com/office/2006/documentManagement/types"/>
    <xsd:import namespace="http://schemas.microsoft.com/office/infopath/2007/PartnerControls"/>
    <xsd:element name="Last_x0020_Check_x0020_Out" ma:index="8" nillable="true" ma:displayName="Last Check Out" ma:internalName="Last_x0020_Check_x0020_Out" ma:readOnly="false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7451c8-bba8-4c39-8faa-34141087ca6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5C463D-C9F0-487C-B18D-AF29152B48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2BEE00-AFA1-44CD-B095-93DE222DE518}">
  <ds:schemaRefs>
    <ds:schemaRef ds:uri="http://schemas.microsoft.com/office/2006/documentManagement/types"/>
    <ds:schemaRef ds:uri="http://www.w3.org/XML/1998/namespace"/>
    <ds:schemaRef ds:uri="http://purl.org/dc/terms/"/>
    <ds:schemaRef ds:uri="a67451c8-bba8-4c39-8faa-34141087ca61"/>
    <ds:schemaRef ds:uri="http://purl.org/dc/dcmitype/"/>
    <ds:schemaRef ds:uri="ef9e1710-7a6f-46ab-9708-34a50429d22c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1F39751-B8D6-4EBD-A75E-678B195DB9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f9e1710-7a6f-46ab-9708-34a50429d22c"/>
    <ds:schemaRef ds:uri="a67451c8-bba8-4c39-8faa-34141087ca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README</vt:lpstr>
      <vt:lpstr>District Lookup</vt:lpstr>
      <vt:lpstr>Hospital Data Table</vt:lpstr>
      <vt:lpstr>_Helper_FilterResults</vt:lpstr>
      <vt:lpstr>Lists</vt:lpstr>
    </vt:vector>
  </TitlesOfParts>
  <Manager/>
  <Company>HCAI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Annual Utilization Report of Hospital Facilities 2024, Data File</dc:title>
  <dc:subject>Extract Date: 10/03/25 Statewide Data File of 2024, Final</dc:subject>
  <dc:creator>HCAI Staff</dc:creator>
  <cp:keywords>HCAI, SIERA, Utilization, Hospitals, General Acute Care</cp:keywords>
  <cp:lastModifiedBy>Victoria Valencia</cp:lastModifiedBy>
  <dcterms:created xsi:type="dcterms:W3CDTF">2025-10-24T03:22:32Z</dcterms:created>
  <dcterms:modified xsi:type="dcterms:W3CDTF">2026-01-08T16:55:56Z</dcterms:modified>
  <cp:category>Annual Utilization Report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0x010100CF4C8F0721775346B0630AEF68DF1D2D</vt:lpwstr>
  </property>
</Properties>
</file>